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filterPrivacy="1" defaultThemeVersion="124226"/>
  <xr:revisionPtr revIDLastSave="1" documentId="8_{063F07D3-178C-4E2E-999D-F23957394565}" xr6:coauthVersionLast="43" xr6:coauthVersionMax="43" xr10:uidLastSave="{95336BC7-F9F7-4217-8F39-4742A672AF5F}"/>
  <bookViews>
    <workbookView xWindow="-120" yWindow="-120" windowWidth="20730" windowHeight="11160" tabRatio="830" activeTab="1" xr2:uid="{00000000-000D-0000-FFFF-FFFF00000000}"/>
  </bookViews>
  <sheets>
    <sheet name="Cover Sheet" sheetId="7" r:id="rId1"/>
    <sheet name="Overview" sheetId="2" r:id="rId2"/>
    <sheet name="Entry Cap Res Prices 2020-21" sheetId="3" r:id="rId3"/>
    <sheet name="Exit Cap Res Prices 2020-21" sheetId="4" r:id="rId4"/>
    <sheet name="Gen Non-Tx Ser Prices 2020-21" sheetId="5" r:id="rId5"/>
    <sheet name="1GWh example" sheetId="6" r:id="rId6"/>
    <sheet name="£ to €" sheetId="8"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5" l="1"/>
  <c r="D3" i="5"/>
  <c r="B7" i="8"/>
  <c r="D4" i="3" l="1"/>
  <c r="D5" i="3"/>
  <c r="D6" i="3"/>
  <c r="D7" i="3"/>
  <c r="D8" i="3"/>
  <c r="F8" i="3" s="1"/>
  <c r="D9" i="3"/>
  <c r="D10" i="3"/>
  <c r="D11" i="3"/>
  <c r="F11" i="3" s="1"/>
  <c r="D12" i="3"/>
  <c r="F12" i="3" s="1"/>
  <c r="D13" i="3"/>
  <c r="D14" i="3"/>
  <c r="D15" i="3"/>
  <c r="F15" i="3" s="1"/>
  <c r="D16" i="3"/>
  <c r="F16" i="3" s="1"/>
  <c r="D17" i="3"/>
  <c r="D18" i="3"/>
  <c r="F18" i="3" s="1"/>
  <c r="D19" i="3"/>
  <c r="D20" i="3"/>
  <c r="D21" i="3"/>
  <c r="D22" i="3"/>
  <c r="D23" i="3"/>
  <c r="D24" i="3"/>
  <c r="F24" i="3" s="1"/>
  <c r="D25" i="3"/>
  <c r="D26" i="3"/>
  <c r="D27" i="3"/>
  <c r="F27" i="3" s="1"/>
  <c r="D28" i="3"/>
  <c r="F28" i="3" s="1"/>
  <c r="D29" i="3"/>
  <c r="D3" i="3"/>
  <c r="F3" i="3" s="1"/>
  <c r="D4" i="4"/>
  <c r="F4" i="4" s="1"/>
  <c r="D5" i="4"/>
  <c r="D6" i="4"/>
  <c r="D7" i="4"/>
  <c r="D8" i="4"/>
  <c r="D9" i="4"/>
  <c r="D10" i="4"/>
  <c r="D11" i="4"/>
  <c r="D12" i="4"/>
  <c r="F12" i="4" s="1"/>
  <c r="D13" i="4"/>
  <c r="D14" i="4"/>
  <c r="D15" i="4"/>
  <c r="F15" i="4" s="1"/>
  <c r="D16" i="4"/>
  <c r="F16" i="4" s="1"/>
  <c r="D17" i="4"/>
  <c r="D18" i="4"/>
  <c r="D19" i="4"/>
  <c r="F19" i="4" s="1"/>
  <c r="D20" i="4"/>
  <c r="F20" i="4" s="1"/>
  <c r="D21" i="4"/>
  <c r="D22" i="4"/>
  <c r="F22" i="4" s="1"/>
  <c r="D23" i="4"/>
  <c r="D24" i="4"/>
  <c r="D25" i="4"/>
  <c r="D26" i="4"/>
  <c r="D27" i="4"/>
  <c r="D28" i="4"/>
  <c r="F28" i="4" s="1"/>
  <c r="D29" i="4"/>
  <c r="D30" i="4"/>
  <c r="D31" i="4"/>
  <c r="F31" i="4" s="1"/>
  <c r="D32" i="4"/>
  <c r="F32" i="4" s="1"/>
  <c r="D33" i="4"/>
  <c r="D34" i="4"/>
  <c r="D35" i="4"/>
  <c r="F35" i="4" s="1"/>
  <c r="D36" i="4"/>
  <c r="F36" i="4" s="1"/>
  <c r="D37" i="4"/>
  <c r="D38" i="4"/>
  <c r="F38" i="4" s="1"/>
  <c r="D39" i="4"/>
  <c r="D40" i="4"/>
  <c r="D41" i="4"/>
  <c r="D42" i="4"/>
  <c r="D43" i="4"/>
  <c r="D44" i="4"/>
  <c r="F44" i="4" s="1"/>
  <c r="D45" i="4"/>
  <c r="D46" i="4"/>
  <c r="D47" i="4"/>
  <c r="F47" i="4" s="1"/>
  <c r="D48" i="4"/>
  <c r="F48" i="4" s="1"/>
  <c r="D49" i="4"/>
  <c r="D50" i="4"/>
  <c r="D51" i="4"/>
  <c r="F51" i="4" s="1"/>
  <c r="D52" i="4"/>
  <c r="F52" i="4" s="1"/>
  <c r="D53" i="4"/>
  <c r="D54" i="4"/>
  <c r="F54" i="4" s="1"/>
  <c r="D55" i="4"/>
  <c r="D56" i="4"/>
  <c r="D57" i="4"/>
  <c r="D58" i="4"/>
  <c r="D59" i="4"/>
  <c r="D60" i="4"/>
  <c r="F60" i="4" s="1"/>
  <c r="D61" i="4"/>
  <c r="D62" i="4"/>
  <c r="D63" i="4"/>
  <c r="F63" i="4" s="1"/>
  <c r="D64" i="4"/>
  <c r="F64" i="4" s="1"/>
  <c r="D65" i="4"/>
  <c r="D66" i="4"/>
  <c r="D67" i="4"/>
  <c r="F67" i="4" s="1"/>
  <c r="D68" i="4"/>
  <c r="F68" i="4" s="1"/>
  <c r="D69" i="4"/>
  <c r="D70" i="4"/>
  <c r="F70" i="4" s="1"/>
  <c r="D71" i="4"/>
  <c r="D72" i="4"/>
  <c r="D73" i="4"/>
  <c r="D74" i="4"/>
  <c r="D75" i="4"/>
  <c r="D76" i="4"/>
  <c r="F76" i="4" s="1"/>
  <c r="D77" i="4"/>
  <c r="D78" i="4"/>
  <c r="D79" i="4"/>
  <c r="F79" i="4" s="1"/>
  <c r="D80" i="4"/>
  <c r="F80" i="4" s="1"/>
  <c r="D81" i="4"/>
  <c r="D82" i="4"/>
  <c r="D83" i="4"/>
  <c r="F83" i="4" s="1"/>
  <c r="D84" i="4"/>
  <c r="F84" i="4" s="1"/>
  <c r="D85" i="4"/>
  <c r="D86" i="4"/>
  <c r="F86" i="4" s="1"/>
  <c r="D87" i="4"/>
  <c r="D88" i="4"/>
  <c r="D89" i="4"/>
  <c r="D90" i="4"/>
  <c r="D91" i="4"/>
  <c r="D92" i="4"/>
  <c r="F92" i="4" s="1"/>
  <c r="D93" i="4"/>
  <c r="D94" i="4"/>
  <c r="D95" i="4"/>
  <c r="F95" i="4" s="1"/>
  <c r="D96" i="4"/>
  <c r="F96" i="4" s="1"/>
  <c r="D97" i="4"/>
  <c r="D98" i="4"/>
  <c r="D99" i="4"/>
  <c r="F99" i="4" s="1"/>
  <c r="D100" i="4"/>
  <c r="F100" i="4" s="1"/>
  <c r="D101" i="4"/>
  <c r="D102" i="4"/>
  <c r="F102" i="4" s="1"/>
  <c r="D103" i="4"/>
  <c r="D104" i="4"/>
  <c r="D105" i="4"/>
  <c r="D106" i="4"/>
  <c r="D107" i="4"/>
  <c r="D108" i="4"/>
  <c r="F108" i="4" s="1"/>
  <c r="D109" i="4"/>
  <c r="D110" i="4"/>
  <c r="D111" i="4"/>
  <c r="F111" i="4" s="1"/>
  <c r="D112" i="4"/>
  <c r="F112" i="4" s="1"/>
  <c r="D113" i="4"/>
  <c r="D114" i="4"/>
  <c r="D115" i="4"/>
  <c r="F115" i="4" s="1"/>
  <c r="D116" i="4"/>
  <c r="F116" i="4" s="1"/>
  <c r="D117" i="4"/>
  <c r="D118" i="4"/>
  <c r="F118" i="4" s="1"/>
  <c r="D119" i="4"/>
  <c r="D120" i="4"/>
  <c r="D121" i="4"/>
  <c r="D122" i="4"/>
  <c r="D123" i="4"/>
  <c r="D124" i="4"/>
  <c r="F124" i="4" s="1"/>
  <c r="D125" i="4"/>
  <c r="D126" i="4"/>
  <c r="D127" i="4"/>
  <c r="F127" i="4" s="1"/>
  <c r="D128" i="4"/>
  <c r="F128" i="4" s="1"/>
  <c r="D129" i="4"/>
  <c r="D130" i="4"/>
  <c r="D131" i="4"/>
  <c r="F131" i="4" s="1"/>
  <c r="D132" i="4"/>
  <c r="F132" i="4" s="1"/>
  <c r="D133" i="4"/>
  <c r="D134" i="4"/>
  <c r="F134" i="4" s="1"/>
  <c r="D135" i="4"/>
  <c r="D136" i="4"/>
  <c r="D137" i="4"/>
  <c r="D138" i="4"/>
  <c r="D139" i="4"/>
  <c r="D140" i="4"/>
  <c r="F140" i="4" s="1"/>
  <c r="D141" i="4"/>
  <c r="D142" i="4"/>
  <c r="D143" i="4"/>
  <c r="F143" i="4" s="1"/>
  <c r="D144" i="4"/>
  <c r="F144" i="4" s="1"/>
  <c r="D145" i="4"/>
  <c r="D146" i="4"/>
  <c r="D147" i="4"/>
  <c r="F147" i="4" s="1"/>
  <c r="D148" i="4"/>
  <c r="F148" i="4" s="1"/>
  <c r="D149" i="4"/>
  <c r="D150" i="4"/>
  <c r="F150" i="4" s="1"/>
  <c r="D151" i="4"/>
  <c r="D152" i="4"/>
  <c r="D153" i="4"/>
  <c r="D154" i="4"/>
  <c r="D155" i="4"/>
  <c r="D156" i="4"/>
  <c r="F156" i="4" s="1"/>
  <c r="D157" i="4"/>
  <c r="D158" i="4"/>
  <c r="D159" i="4"/>
  <c r="F159" i="4" s="1"/>
  <c r="D160" i="4"/>
  <c r="F160" i="4" s="1"/>
  <c r="D161" i="4"/>
  <c r="D162" i="4"/>
  <c r="D163" i="4"/>
  <c r="F163" i="4" s="1"/>
  <c r="D164" i="4"/>
  <c r="F164" i="4" s="1"/>
  <c r="D165" i="4"/>
  <c r="D166" i="4"/>
  <c r="F166" i="4" s="1"/>
  <c r="D167" i="4"/>
  <c r="D168" i="4"/>
  <c r="D169" i="4"/>
  <c r="D170" i="4"/>
  <c r="D171" i="4"/>
  <c r="D172" i="4"/>
  <c r="F172" i="4" s="1"/>
  <c r="D173" i="4"/>
  <c r="D174" i="4"/>
  <c r="D175" i="4"/>
  <c r="F175" i="4" s="1"/>
  <c r="D176" i="4"/>
  <c r="F176" i="4" s="1"/>
  <c r="D177" i="4"/>
  <c r="D178" i="4"/>
  <c r="D179" i="4"/>
  <c r="F179" i="4" s="1"/>
  <c r="D180" i="4"/>
  <c r="F180" i="4" s="1"/>
  <c r="D181" i="4"/>
  <c r="D182" i="4"/>
  <c r="F182" i="4" s="1"/>
  <c r="D183" i="4"/>
  <c r="D184" i="4"/>
  <c r="D185" i="4"/>
  <c r="D186" i="4"/>
  <c r="D187" i="4"/>
  <c r="D188" i="4"/>
  <c r="F188" i="4" s="1"/>
  <c r="D189" i="4"/>
  <c r="D190" i="4"/>
  <c r="D191" i="4"/>
  <c r="F191" i="4" s="1"/>
  <c r="D192" i="4"/>
  <c r="F192" i="4" s="1"/>
  <c r="D193" i="4"/>
  <c r="D194" i="4"/>
  <c r="D195" i="4"/>
  <c r="F195" i="4" s="1"/>
  <c r="D196" i="4"/>
  <c r="F196" i="4" s="1"/>
  <c r="D197" i="4"/>
  <c r="D198" i="4"/>
  <c r="F198" i="4" s="1"/>
  <c r="D199" i="4"/>
  <c r="D200" i="4"/>
  <c r="D201" i="4"/>
  <c r="D202" i="4"/>
  <c r="D203" i="4"/>
  <c r="D204" i="4"/>
  <c r="F204" i="4" s="1"/>
  <c r="D205" i="4"/>
  <c r="D206" i="4"/>
  <c r="D207" i="4"/>
  <c r="F207" i="4" s="1"/>
  <c r="D208" i="4"/>
  <c r="F208" i="4" s="1"/>
  <c r="D209" i="4"/>
  <c r="D210" i="4"/>
  <c r="D211" i="4"/>
  <c r="F211" i="4" s="1"/>
  <c r="D212" i="4"/>
  <c r="F212" i="4" s="1"/>
  <c r="D213" i="4"/>
  <c r="D214" i="4"/>
  <c r="F214" i="4" s="1"/>
  <c r="D215" i="4"/>
  <c r="D216" i="4"/>
  <c r="D217" i="4"/>
  <c r="D218" i="4"/>
  <c r="D219" i="4"/>
  <c r="D220" i="4"/>
  <c r="F220" i="4" s="1"/>
  <c r="D221" i="4"/>
  <c r="D222" i="4"/>
  <c r="D223" i="4"/>
  <c r="F223" i="4" s="1"/>
  <c r="D224" i="4"/>
  <c r="F224" i="4" s="1"/>
  <c r="D225" i="4"/>
  <c r="D226" i="4"/>
  <c r="D227" i="4"/>
  <c r="F227" i="4" s="1"/>
  <c r="D228" i="4"/>
  <c r="F228" i="4" s="1"/>
  <c r="D229" i="4"/>
  <c r="D230" i="4"/>
  <c r="F230" i="4" s="1"/>
  <c r="D231" i="4"/>
  <c r="D3" i="4"/>
  <c r="F3" i="4" s="1"/>
  <c r="B8" i="6"/>
  <c r="B7" i="6"/>
  <c r="F7" i="4"/>
  <c r="F8" i="4"/>
  <c r="F24" i="4"/>
  <c r="F40" i="4"/>
  <c r="F56" i="4"/>
  <c r="F72" i="4"/>
  <c r="F88" i="4"/>
  <c r="F104" i="4"/>
  <c r="F120" i="4"/>
  <c r="F136" i="4"/>
  <c r="F152" i="4"/>
  <c r="F168" i="4"/>
  <c r="F184" i="4"/>
  <c r="F200" i="4"/>
  <c r="F216" i="4"/>
  <c r="F7" i="3"/>
  <c r="F19" i="3"/>
  <c r="F23" i="3"/>
  <c r="E4" i="4"/>
  <c r="F5" i="4"/>
  <c r="E5" i="4"/>
  <c r="F6" i="4"/>
  <c r="E6" i="4"/>
  <c r="E7" i="4"/>
  <c r="E8" i="4"/>
  <c r="F9" i="4"/>
  <c r="E9" i="4"/>
  <c r="F10" i="4"/>
  <c r="E10" i="4"/>
  <c r="E11" i="4"/>
  <c r="F11" i="4"/>
  <c r="E12" i="4"/>
  <c r="F13" i="4"/>
  <c r="E13" i="4"/>
  <c r="F14" i="4"/>
  <c r="E14" i="4"/>
  <c r="E15" i="4"/>
  <c r="E16" i="4"/>
  <c r="F17" i="4"/>
  <c r="E17" i="4"/>
  <c r="F18" i="4"/>
  <c r="E18" i="4"/>
  <c r="E19" i="4"/>
  <c r="E20" i="4"/>
  <c r="F21" i="4"/>
  <c r="E21" i="4"/>
  <c r="E22" i="4"/>
  <c r="E23" i="4"/>
  <c r="F23" i="4"/>
  <c r="E24" i="4"/>
  <c r="F25" i="4"/>
  <c r="E25" i="4"/>
  <c r="F26" i="4"/>
  <c r="E26" i="4"/>
  <c r="E27" i="4"/>
  <c r="F27" i="4"/>
  <c r="E28" i="4"/>
  <c r="F29" i="4"/>
  <c r="E29" i="4"/>
  <c r="F30" i="4"/>
  <c r="E30" i="4"/>
  <c r="E31" i="4"/>
  <c r="E32" i="4"/>
  <c r="F33" i="4"/>
  <c r="E33" i="4"/>
  <c r="F34" i="4"/>
  <c r="E34" i="4"/>
  <c r="E35" i="4"/>
  <c r="E36" i="4"/>
  <c r="F37" i="4"/>
  <c r="E37" i="4"/>
  <c r="E38" i="4"/>
  <c r="E39" i="4"/>
  <c r="F39" i="4"/>
  <c r="E40" i="4"/>
  <c r="F41" i="4"/>
  <c r="E41" i="4"/>
  <c r="F42" i="4"/>
  <c r="E42" i="4"/>
  <c r="E43" i="4"/>
  <c r="F43" i="4"/>
  <c r="E44" i="4"/>
  <c r="F45" i="4"/>
  <c r="E45" i="4"/>
  <c r="F46" i="4"/>
  <c r="E46" i="4"/>
  <c r="E47" i="4"/>
  <c r="E48" i="4"/>
  <c r="F49" i="4"/>
  <c r="E49" i="4"/>
  <c r="F50" i="4"/>
  <c r="E50" i="4"/>
  <c r="E51" i="4"/>
  <c r="E52" i="4"/>
  <c r="F53" i="4"/>
  <c r="E53" i="4"/>
  <c r="E54" i="4"/>
  <c r="E55" i="4"/>
  <c r="F55" i="4"/>
  <c r="E56" i="4"/>
  <c r="F57" i="4"/>
  <c r="E57" i="4"/>
  <c r="F58" i="4"/>
  <c r="E58" i="4"/>
  <c r="E59" i="4"/>
  <c r="F59" i="4"/>
  <c r="E60" i="4"/>
  <c r="F61" i="4"/>
  <c r="E61" i="4"/>
  <c r="F62" i="4"/>
  <c r="E62" i="4"/>
  <c r="E63" i="4"/>
  <c r="E64" i="4"/>
  <c r="F65" i="4"/>
  <c r="E65" i="4"/>
  <c r="F66" i="4"/>
  <c r="E66" i="4"/>
  <c r="E67" i="4"/>
  <c r="E68" i="4"/>
  <c r="F69" i="4"/>
  <c r="E69" i="4"/>
  <c r="E70" i="4"/>
  <c r="E71" i="4"/>
  <c r="F71" i="4"/>
  <c r="E72" i="4"/>
  <c r="F73" i="4"/>
  <c r="E73" i="4"/>
  <c r="F74" i="4"/>
  <c r="E74" i="4"/>
  <c r="E75" i="4"/>
  <c r="F75" i="4"/>
  <c r="E76" i="4"/>
  <c r="F77" i="4"/>
  <c r="E77" i="4"/>
  <c r="F78" i="4"/>
  <c r="E78" i="4"/>
  <c r="E79" i="4"/>
  <c r="E80" i="4"/>
  <c r="F81" i="4"/>
  <c r="E81" i="4"/>
  <c r="F82" i="4"/>
  <c r="E82" i="4"/>
  <c r="E83" i="4"/>
  <c r="E84" i="4"/>
  <c r="F85" i="4"/>
  <c r="E85" i="4"/>
  <c r="E86" i="4"/>
  <c r="E87" i="4"/>
  <c r="F87" i="4"/>
  <c r="E88" i="4"/>
  <c r="F89" i="4"/>
  <c r="E89" i="4"/>
  <c r="F90" i="4"/>
  <c r="E90" i="4"/>
  <c r="E91" i="4"/>
  <c r="F91" i="4"/>
  <c r="E92" i="4"/>
  <c r="F93" i="4"/>
  <c r="E93" i="4"/>
  <c r="F94" i="4"/>
  <c r="E94" i="4"/>
  <c r="E95" i="4"/>
  <c r="E96" i="4"/>
  <c r="F97" i="4"/>
  <c r="E97" i="4"/>
  <c r="F98" i="4"/>
  <c r="E98" i="4"/>
  <c r="E99" i="4"/>
  <c r="E100" i="4"/>
  <c r="F101" i="4"/>
  <c r="E101" i="4"/>
  <c r="E102" i="4"/>
  <c r="E103" i="4"/>
  <c r="F103" i="4"/>
  <c r="E104" i="4"/>
  <c r="F105" i="4"/>
  <c r="E105" i="4"/>
  <c r="F106" i="4"/>
  <c r="E106" i="4"/>
  <c r="E107" i="4"/>
  <c r="F107" i="4"/>
  <c r="E108" i="4"/>
  <c r="F109" i="4"/>
  <c r="E109" i="4"/>
  <c r="F110" i="4"/>
  <c r="E110" i="4"/>
  <c r="E111" i="4"/>
  <c r="E112" i="4"/>
  <c r="F113" i="4"/>
  <c r="E113" i="4"/>
  <c r="F114" i="4"/>
  <c r="E114" i="4"/>
  <c r="E115" i="4"/>
  <c r="E116" i="4"/>
  <c r="F117" i="4"/>
  <c r="E117" i="4"/>
  <c r="E118" i="4"/>
  <c r="E119" i="4"/>
  <c r="F119" i="4"/>
  <c r="E120" i="4"/>
  <c r="F121" i="4"/>
  <c r="E121" i="4"/>
  <c r="F122" i="4"/>
  <c r="E122" i="4"/>
  <c r="E123" i="4"/>
  <c r="F123" i="4"/>
  <c r="E124" i="4"/>
  <c r="F125" i="4"/>
  <c r="E125" i="4"/>
  <c r="F126" i="4"/>
  <c r="E126" i="4"/>
  <c r="E127" i="4"/>
  <c r="E128" i="4"/>
  <c r="F129" i="4"/>
  <c r="E129" i="4"/>
  <c r="F130" i="4"/>
  <c r="E130" i="4"/>
  <c r="E131" i="4"/>
  <c r="E132" i="4"/>
  <c r="F133" i="4"/>
  <c r="E133" i="4"/>
  <c r="E134" i="4"/>
  <c r="E135" i="4"/>
  <c r="F135" i="4"/>
  <c r="E136" i="4"/>
  <c r="F137" i="4"/>
  <c r="E137" i="4"/>
  <c r="F138" i="4"/>
  <c r="E138" i="4"/>
  <c r="E139" i="4"/>
  <c r="F139" i="4"/>
  <c r="E140" i="4"/>
  <c r="F141" i="4"/>
  <c r="E141" i="4"/>
  <c r="F142" i="4"/>
  <c r="E142" i="4"/>
  <c r="E143" i="4"/>
  <c r="E144" i="4"/>
  <c r="F145" i="4"/>
  <c r="E145" i="4"/>
  <c r="F146" i="4"/>
  <c r="E146" i="4"/>
  <c r="E147" i="4"/>
  <c r="E148" i="4"/>
  <c r="F149" i="4"/>
  <c r="E149" i="4"/>
  <c r="E150" i="4"/>
  <c r="E151" i="4"/>
  <c r="F151" i="4"/>
  <c r="E152" i="4"/>
  <c r="F153" i="4"/>
  <c r="E153" i="4"/>
  <c r="F154" i="4"/>
  <c r="E154" i="4"/>
  <c r="E155" i="4"/>
  <c r="F155" i="4"/>
  <c r="E156" i="4"/>
  <c r="F157" i="4"/>
  <c r="E157" i="4"/>
  <c r="F158" i="4"/>
  <c r="E158" i="4"/>
  <c r="E159" i="4"/>
  <c r="E160" i="4"/>
  <c r="F161" i="4"/>
  <c r="E161" i="4"/>
  <c r="F162" i="4"/>
  <c r="E162" i="4"/>
  <c r="E163" i="4"/>
  <c r="E164" i="4"/>
  <c r="F165" i="4"/>
  <c r="E165" i="4"/>
  <c r="E166" i="4"/>
  <c r="E167" i="4"/>
  <c r="F167" i="4"/>
  <c r="E168" i="4"/>
  <c r="F169" i="4"/>
  <c r="E169" i="4"/>
  <c r="F170" i="4"/>
  <c r="E170" i="4"/>
  <c r="E171" i="4"/>
  <c r="F171" i="4"/>
  <c r="E172" i="4"/>
  <c r="F173" i="4"/>
  <c r="E173" i="4"/>
  <c r="F174" i="4"/>
  <c r="E174" i="4"/>
  <c r="E175" i="4"/>
  <c r="E176" i="4"/>
  <c r="F177" i="4"/>
  <c r="E177" i="4"/>
  <c r="F178" i="4"/>
  <c r="E178" i="4"/>
  <c r="E179" i="4"/>
  <c r="E180" i="4"/>
  <c r="F181" i="4"/>
  <c r="E181" i="4"/>
  <c r="E182" i="4"/>
  <c r="E183" i="4"/>
  <c r="F183" i="4"/>
  <c r="E184" i="4"/>
  <c r="F185" i="4"/>
  <c r="E185" i="4"/>
  <c r="F186" i="4"/>
  <c r="E186" i="4"/>
  <c r="E187" i="4"/>
  <c r="F187" i="4"/>
  <c r="E188" i="4"/>
  <c r="F189" i="4"/>
  <c r="E189" i="4"/>
  <c r="F190" i="4"/>
  <c r="E190" i="4"/>
  <c r="E191" i="4"/>
  <c r="E192" i="4"/>
  <c r="F193" i="4"/>
  <c r="E193" i="4"/>
  <c r="F194" i="4"/>
  <c r="E194" i="4"/>
  <c r="E195" i="4"/>
  <c r="E196" i="4"/>
  <c r="F197" i="4"/>
  <c r="E197" i="4"/>
  <c r="E198" i="4"/>
  <c r="E199" i="4"/>
  <c r="F199" i="4"/>
  <c r="E200" i="4"/>
  <c r="F201" i="4"/>
  <c r="E201" i="4"/>
  <c r="F202" i="4"/>
  <c r="E202" i="4"/>
  <c r="E203" i="4"/>
  <c r="F203" i="4"/>
  <c r="E204" i="4"/>
  <c r="F205" i="4"/>
  <c r="E205" i="4"/>
  <c r="F206" i="4"/>
  <c r="E206" i="4"/>
  <c r="E207" i="4"/>
  <c r="E208" i="4"/>
  <c r="F209" i="4"/>
  <c r="E209" i="4"/>
  <c r="F210" i="4"/>
  <c r="E210" i="4"/>
  <c r="E211" i="4"/>
  <c r="E212" i="4"/>
  <c r="F213" i="4"/>
  <c r="E213" i="4"/>
  <c r="E214" i="4"/>
  <c r="E215" i="4"/>
  <c r="F215" i="4"/>
  <c r="E216" i="4"/>
  <c r="F217" i="4"/>
  <c r="E217" i="4"/>
  <c r="F218" i="4"/>
  <c r="E218" i="4"/>
  <c r="E219" i="4"/>
  <c r="F219" i="4"/>
  <c r="E220" i="4"/>
  <c r="F221" i="4"/>
  <c r="E221" i="4"/>
  <c r="F222" i="4"/>
  <c r="E222" i="4"/>
  <c r="E223" i="4"/>
  <c r="E224" i="4"/>
  <c r="F225" i="4"/>
  <c r="E225" i="4"/>
  <c r="F226" i="4"/>
  <c r="E226" i="4"/>
  <c r="E227" i="4"/>
  <c r="E228" i="4"/>
  <c r="F229" i="4"/>
  <c r="E229" i="4"/>
  <c r="E230" i="4"/>
  <c r="E231" i="4"/>
  <c r="F231" i="4"/>
  <c r="E3" i="4"/>
  <c r="E4" i="3"/>
  <c r="F4" i="3"/>
  <c r="E5" i="3"/>
  <c r="F5" i="3"/>
  <c r="E6" i="3"/>
  <c r="F6" i="3"/>
  <c r="E7" i="3"/>
  <c r="E8" i="3"/>
  <c r="E9" i="3"/>
  <c r="F9" i="3"/>
  <c r="E10" i="3"/>
  <c r="F10" i="3"/>
  <c r="E11" i="3"/>
  <c r="E12" i="3"/>
  <c r="E13" i="3"/>
  <c r="F13" i="3"/>
  <c r="E14" i="3"/>
  <c r="F14" i="3"/>
  <c r="E15" i="3"/>
  <c r="E16" i="3"/>
  <c r="E17" i="3"/>
  <c r="F17" i="3"/>
  <c r="E18" i="3"/>
  <c r="E19" i="3"/>
  <c r="E20" i="3"/>
  <c r="F20" i="3"/>
  <c r="E21" i="3"/>
  <c r="F21" i="3"/>
  <c r="E22" i="3"/>
  <c r="F22" i="3"/>
  <c r="E23" i="3"/>
  <c r="E24" i="3"/>
  <c r="E25" i="3"/>
  <c r="F25" i="3"/>
  <c r="E26" i="3"/>
  <c r="F26" i="3"/>
  <c r="E27" i="3"/>
  <c r="E28" i="3"/>
  <c r="E29" i="3"/>
  <c r="F29" i="3"/>
  <c r="E3" i="3"/>
  <c r="B9" i="6" l="1"/>
</calcChain>
</file>

<file path=xl/sharedStrings.xml><?xml version="1.0" encoding="utf-8"?>
<sst xmlns="http://schemas.openxmlformats.org/spreadsheetml/2006/main" count="598" uniqueCount="334">
  <si>
    <t>Art. 30.2.b
Calculator</t>
  </si>
  <si>
    <t>Art. 30.1.c.
non-trans
commodity</t>
  </si>
  <si>
    <t>Art. 30.1.a
technical
input</t>
  </si>
  <si>
    <t>Art. 30.1.b.v
splits</t>
  </si>
  <si>
    <t>Art. 30.1.b.vi
reconciliation</t>
  </si>
  <si>
    <t>Art. 30.2.a
TAR trends</t>
  </si>
  <si>
    <t>Tariff period</t>
  </si>
  <si>
    <t>Art. 30.1.b.vii
auction premium</t>
  </si>
  <si>
    <t>Art. 30.1.b.i-iv
AR</t>
  </si>
  <si>
    <t>Comment</t>
  </si>
  <si>
    <t>Allowed/target revenue including yearly changes are found in the long-term Revenue Forecast Spreadsheets. It also shows information the Transmission Services Revenue and inflation indices.</t>
  </si>
  <si>
    <t>Parameters used in proposed reference price methodology can be found in published Postage Stamp model in line with UNC TPD Section Y</t>
  </si>
  <si>
    <t>https://www.gasgovernance.co.uk/0678/text0678A</t>
  </si>
  <si>
    <t>Changes to charges and forward looking indicative prices are found in statements published in Final Notices section and Indicative notices section.</t>
  </si>
  <si>
    <t>Entry Point</t>
  </si>
  <si>
    <t>Avonmouth</t>
  </si>
  <si>
    <t>Bacton IP</t>
  </si>
  <si>
    <t>Bacton UKCS</t>
  </si>
  <si>
    <t>Burton Point</t>
  </si>
  <si>
    <t>Barrow</t>
  </si>
  <si>
    <t>Barton Stacey</t>
  </si>
  <si>
    <t>Canonbie</t>
  </si>
  <si>
    <t>Cheshire</t>
  </si>
  <si>
    <t>Caythorpe</t>
  </si>
  <si>
    <t>Dynevor Arms</t>
  </si>
  <si>
    <t>Easington</t>
  </si>
  <si>
    <t>Fleetwood</t>
  </si>
  <si>
    <t>Glenmavis</t>
  </si>
  <si>
    <t>Garton</t>
  </si>
  <si>
    <t>Hole House Farm</t>
  </si>
  <si>
    <t>Hatfield Moor (onshore)</t>
  </si>
  <si>
    <t>Hornsea</t>
  </si>
  <si>
    <t>Hatfield Moor (storage)</t>
  </si>
  <si>
    <t>Isle of Grain</t>
  </si>
  <si>
    <t>Milford Haven</t>
  </si>
  <si>
    <t>Partington</t>
  </si>
  <si>
    <t>Moffat (Irish Interconnector)</t>
  </si>
  <si>
    <t>Murrow</t>
  </si>
  <si>
    <t>St Fergus</t>
  </si>
  <si>
    <t>Teesside</t>
  </si>
  <si>
    <t>Theddlethorpe</t>
  </si>
  <si>
    <t>Wytch Farm</t>
  </si>
  <si>
    <t>Exit Points</t>
  </si>
  <si>
    <t>Aberdeen</t>
  </si>
  <si>
    <t>Abson (Seabank Power Station phase I)</t>
  </si>
  <si>
    <t>Alrewas (EM)</t>
  </si>
  <si>
    <t>Alrewas (WM)</t>
  </si>
  <si>
    <t>Apache (Sage Black Start)</t>
  </si>
  <si>
    <t>Armadale</t>
  </si>
  <si>
    <t>Aspley</t>
  </si>
  <si>
    <t>Asselby</t>
  </si>
  <si>
    <t>Audley (NW)</t>
  </si>
  <si>
    <t>Audley (WM)</t>
  </si>
  <si>
    <t>Austrey</t>
  </si>
  <si>
    <t>Avonmouth Max Refill</t>
  </si>
  <si>
    <t>Aylesbeare</t>
  </si>
  <si>
    <t>Bacton</t>
  </si>
  <si>
    <t>Bacton (Baird)</t>
  </si>
  <si>
    <t>Bacton (BBL)</t>
  </si>
  <si>
    <t>Bacton (Great Yarmouth)</t>
  </si>
  <si>
    <t>Bacton (IUK)</t>
  </si>
  <si>
    <t>Baldersby</t>
  </si>
  <si>
    <t>Balgray</t>
  </si>
  <si>
    <t>Barking (Horndon)</t>
  </si>
  <si>
    <t>Barrow (Bains)</t>
  </si>
  <si>
    <t>Barrow (Black Start)</t>
  </si>
  <si>
    <t>Barrow (Gateway)</t>
  </si>
  <si>
    <t>Barton Stacey Max Refill (Humbly Grove)</t>
  </si>
  <si>
    <t>Bathgate</t>
  </si>
  <si>
    <t>Billingham ICI (Terra Billingham)</t>
  </si>
  <si>
    <t>Bishop Auckland</t>
  </si>
  <si>
    <t>Bishop Auckland (test facility)</t>
  </si>
  <si>
    <t>Blaby</t>
  </si>
  <si>
    <t>Blackness (BP Grangemouth)</t>
  </si>
  <si>
    <t>Blackrod</t>
  </si>
  <si>
    <t>Blyborough</t>
  </si>
  <si>
    <t>Blyborough (Brigg)</t>
  </si>
  <si>
    <t>Blyborough (Cottam)</t>
  </si>
  <si>
    <t>Braishfield A</t>
  </si>
  <si>
    <t>Braishfield B</t>
  </si>
  <si>
    <t>Brine Field (Teesside) Power Station</t>
  </si>
  <si>
    <t>Brisley</t>
  </si>
  <si>
    <t>Broxburn</t>
  </si>
  <si>
    <t>Burley Bank</t>
  </si>
  <si>
    <t>Burnhervie</t>
  </si>
  <si>
    <t>Burton Point (Connahs Quay)</t>
  </si>
  <si>
    <t>Caldecott</t>
  </si>
  <si>
    <t>Caldecott (Corby Power Station)</t>
  </si>
  <si>
    <t>Cambridge</t>
  </si>
  <si>
    <t>Careston</t>
  </si>
  <si>
    <t>Carrington (Partington) Power Station</t>
  </si>
  <si>
    <t>Centrax Industrial</t>
  </si>
  <si>
    <t>Cirencester</t>
  </si>
  <si>
    <t>Cockenzie Power Station</t>
  </si>
  <si>
    <t>Coffinswell</t>
  </si>
  <si>
    <t>Coldstream</t>
  </si>
  <si>
    <t>Corbridge</t>
  </si>
  <si>
    <t>Coryton 2 (Thames Haven) Power Station</t>
  </si>
  <si>
    <t>Cowpen Bewley</t>
  </si>
  <si>
    <t>Crawley Down</t>
  </si>
  <si>
    <t>Deborah Storage (Bacton)</t>
  </si>
  <si>
    <t>Deeside</t>
  </si>
  <si>
    <t>Didcot</t>
  </si>
  <si>
    <t>Dowlais</t>
  </si>
  <si>
    <t>Drakelow Power Station</t>
  </si>
  <si>
    <t>Drointon</t>
  </si>
  <si>
    <t>Drum</t>
  </si>
  <si>
    <t>Dyffryn Clydach</t>
  </si>
  <si>
    <t>Dynevor Max Refill</t>
  </si>
  <si>
    <t>Eastoft (Keadby Blackstart)</t>
  </si>
  <si>
    <t>Eastoft (Keadby)</t>
  </si>
  <si>
    <t>Easton Grey</t>
  </si>
  <si>
    <t>Ecclestone</t>
  </si>
  <si>
    <t>Elton</t>
  </si>
  <si>
    <t>Enron Billingham</t>
  </si>
  <si>
    <t>Epping Green (Enfield Energy, aka Brimsdown)</t>
  </si>
  <si>
    <t>Evesham</t>
  </si>
  <si>
    <t>Farningham</t>
  </si>
  <si>
    <t>Farningham B</t>
  </si>
  <si>
    <t>Ferny Knoll (AM Paper)</t>
  </si>
  <si>
    <t>Fiddington</t>
  </si>
  <si>
    <t>Ganstead</t>
  </si>
  <si>
    <t>Garton Max Refill (Aldbrough)</t>
  </si>
  <si>
    <t>Gilwern</t>
  </si>
  <si>
    <t>Glenmavis Max Refill</t>
  </si>
  <si>
    <t>Goole (Guardian Glass)</t>
  </si>
  <si>
    <t>Gosberton</t>
  </si>
  <si>
    <t>Gowkhall (Longannet)</t>
  </si>
  <si>
    <t>Grain Power Station</t>
  </si>
  <si>
    <t>Great Wilbraham</t>
  </si>
  <si>
    <t>Guyzance</t>
  </si>
  <si>
    <t>Hardwick</t>
  </si>
  <si>
    <t>Harwarden (Shotton, aka Shotton Paper)</t>
  </si>
  <si>
    <t>Hatfield Moor Max Refill</t>
  </si>
  <si>
    <t>Hatfield Power Station</t>
  </si>
  <si>
    <t>Hill Top Farm (Hole House Farm)</t>
  </si>
  <si>
    <t>Hole House Max Refill</t>
  </si>
  <si>
    <t>Holford</t>
  </si>
  <si>
    <t>Hollingsgreen (Hays Chemicals)</t>
  </si>
  <si>
    <t>Holmes Chapel</t>
  </si>
  <si>
    <t>Horndon</t>
  </si>
  <si>
    <t>Hornsea Max Refill</t>
  </si>
  <si>
    <t>Humbleton</t>
  </si>
  <si>
    <t>Hume</t>
  </si>
  <si>
    <t>Ilchester</t>
  </si>
  <si>
    <t>Ipsden</t>
  </si>
  <si>
    <t>Ipsden 2</t>
  </si>
  <si>
    <t>Keld</t>
  </si>
  <si>
    <t>Kenn</t>
  </si>
  <si>
    <t>Kinknockie</t>
  </si>
  <si>
    <t>Kirkstead</t>
  </si>
  <si>
    <t>Langage Power Station</t>
  </si>
  <si>
    <t>Langholm</t>
  </si>
  <si>
    <t>Lauderhill</t>
  </si>
  <si>
    <t>Leamington</t>
  </si>
  <si>
    <t>Little Burdon</t>
  </si>
  <si>
    <t>Littleton Drew</t>
  </si>
  <si>
    <t>Lockerbie</t>
  </si>
  <si>
    <t>Lower Quinton</t>
  </si>
  <si>
    <t>Lupton</t>
  </si>
  <si>
    <t>Luxborough Lane</t>
  </si>
  <si>
    <t>Lyneham (Choakford)</t>
  </si>
  <si>
    <t>Maelor</t>
  </si>
  <si>
    <t>Malpas</t>
  </si>
  <si>
    <t>Mappowder</t>
  </si>
  <si>
    <t>Marchwood Power Station</t>
  </si>
  <si>
    <t>Market Harborough</t>
  </si>
  <si>
    <t>Matching Green</t>
  </si>
  <si>
    <t>Medway (aka Isle of Grain Power Station, NOT Grain Power)</t>
  </si>
  <si>
    <t>Melkinthorpe</t>
  </si>
  <si>
    <t>Mickle Trafford</t>
  </si>
  <si>
    <t>Middle Stoke (Damhead Creek, aka Kingsnorth Power Station)</t>
  </si>
  <si>
    <t>Milwich</t>
  </si>
  <si>
    <t>Netherhowcleugh</t>
  </si>
  <si>
    <t>Pannal</t>
  </si>
  <si>
    <t>Partington Max Refill</t>
  </si>
  <si>
    <t>Paull</t>
  </si>
  <si>
    <t>Pembroke Power Station</t>
  </si>
  <si>
    <t>Peterborough (Peterborough Power Station)</t>
  </si>
  <si>
    <t>Peterborough Eye (Tee)</t>
  </si>
  <si>
    <t>Peters Green</t>
  </si>
  <si>
    <t>Peters Green South Mimms</t>
  </si>
  <si>
    <t>Phillips Petroleum, Teesside</t>
  </si>
  <si>
    <t>Pickering</t>
  </si>
  <si>
    <t>Pickmere (Winnington Power, aka Brunner Mond)</t>
  </si>
  <si>
    <t>Pitcairngreen</t>
  </si>
  <si>
    <t>Pucklechurch</t>
  </si>
  <si>
    <t>Rawcliffe</t>
  </si>
  <si>
    <t>Glasgoforest</t>
  </si>
  <si>
    <t>Roosecote Power Station (Barrow)</t>
  </si>
  <si>
    <t>Rosehill (Saltend Power Station)</t>
  </si>
  <si>
    <t>Ross (SW)</t>
  </si>
  <si>
    <t>Ross (WM)</t>
  </si>
  <si>
    <t>Roudham Heath</t>
  </si>
  <si>
    <t>Royston</t>
  </si>
  <si>
    <t>Rugby</t>
  </si>
  <si>
    <t>Ryehouse</t>
  </si>
  <si>
    <t>Saddle Bow (Kings Lynn)</t>
  </si>
  <si>
    <t>Saltend BPHP (BP Saltend HP)</t>
  </si>
  <si>
    <t>Saltfleetby Storage (Theddlethorpe)</t>
  </si>
  <si>
    <t>Saltwick Pressure Controlled</t>
  </si>
  <si>
    <t>Saltwick Volumetric Controlled</t>
  </si>
  <si>
    <t>Samlesbury</t>
  </si>
  <si>
    <t>Sandy Lane (Blackburn CHP, aka Sappi Paper Mill)</t>
  </si>
  <si>
    <t>Seabank (DN)</t>
  </si>
  <si>
    <t>Seabank (Seabank Power Station phase II)</t>
  </si>
  <si>
    <t>Seal Sands TGPP</t>
  </si>
  <si>
    <t>Sellafield Power Station</t>
  </si>
  <si>
    <t>Shellstar (aka Kemira, not Kemira CHP)</t>
  </si>
  <si>
    <t>Shorne</t>
  </si>
  <si>
    <t>Shotwick (Bridgewater Paper)</t>
  </si>
  <si>
    <t>Shustoke</t>
  </si>
  <si>
    <t>Silk Willoughby</t>
  </si>
  <si>
    <t>Soutra</t>
  </si>
  <si>
    <t>Spalding 2 (South Holland) Power Station</t>
  </si>
  <si>
    <t>St. Fergus (Peterhead)</t>
  </si>
  <si>
    <t>St. Fergus (Shell Blackstart)</t>
  </si>
  <si>
    <t>St. Neots (Little Barford)</t>
  </si>
  <si>
    <t>Stallingborough</t>
  </si>
  <si>
    <t>Stanford Le Hope (Coryton)</t>
  </si>
  <si>
    <t>Staythorpe</t>
  </si>
  <si>
    <t>Stranraer</t>
  </si>
  <si>
    <t>Stratford-upon-Avon</t>
  </si>
  <si>
    <t>Stublach (Cheshire)</t>
  </si>
  <si>
    <t>Sutton Bridge</t>
  </si>
  <si>
    <t>Sutton Bridge Power Station</t>
  </si>
  <si>
    <t>Tatsfield</t>
  </si>
  <si>
    <t>Teesside (BASF, aka BASF Teesside)</t>
  </si>
  <si>
    <t>Teesside Hydrogen</t>
  </si>
  <si>
    <t>Terra Nitrogen (aka ICI, Terra Severnside)</t>
  </si>
  <si>
    <t>Thornton Curtis (DN)</t>
  </si>
  <si>
    <t>Thornton Curtis (Humber Refinery, aka Immingham)</t>
  </si>
  <si>
    <t>Thornton Curtis (Killingholme)</t>
  </si>
  <si>
    <t>Thrintoft</t>
  </si>
  <si>
    <t>Tilbury Power Station</t>
  </si>
  <si>
    <t>Tonna (Baglan Bay)</t>
  </si>
  <si>
    <t>Towlaw</t>
  </si>
  <si>
    <t>Towton</t>
  </si>
  <si>
    <t>Trafford Power Station</t>
  </si>
  <si>
    <t>Tur Langton</t>
  </si>
  <si>
    <t>Upper Neeston (Milford Haven Refinery)</t>
  </si>
  <si>
    <t>Walesby</t>
  </si>
  <si>
    <t>Warburton</t>
  </si>
  <si>
    <t>West Burton Power Station</t>
  </si>
  <si>
    <t>West Winch</t>
  </si>
  <si>
    <t>Weston Point</t>
  </si>
  <si>
    <t>Weston Point (Castner Kelner, aka ICI Runcorn)</t>
  </si>
  <si>
    <t>Weston Point (Rocksavage)</t>
  </si>
  <si>
    <t>Wetheral</t>
  </si>
  <si>
    <t>Whitwell</t>
  </si>
  <si>
    <t>Willington Power Station</t>
  </si>
  <si>
    <t>Winkfield (NT)</t>
  </si>
  <si>
    <t>Winkfield (SE)</t>
  </si>
  <si>
    <t>Winkfield (SO)</t>
  </si>
  <si>
    <t>Wragg Marsh (Spalding)</t>
  </si>
  <si>
    <t>Wyre Power Station</t>
  </si>
  <si>
    <t>Yelverton</t>
  </si>
  <si>
    <t>Zeneca (ICI Avecia, aka 'Zenica')</t>
  </si>
  <si>
    <t>Air_Products (Teesside)</t>
  </si>
  <si>
    <t>Fordoun CNG Station</t>
  </si>
  <si>
    <t>Palm_Paper</t>
  </si>
  <si>
    <t>St_Fergus_Segal</t>
  </si>
  <si>
    <t>Kinneil CHP</t>
  </si>
  <si>
    <t>Saltholme</t>
  </si>
  <si>
    <t>Eggborough_PS</t>
  </si>
  <si>
    <t>KEADBY_2 PS</t>
  </si>
  <si>
    <t>Rough Max Refill</t>
  </si>
  <si>
    <t>Reserve Price Capacity 
(p/kWh/d)</t>
  </si>
  <si>
    <t>Reserve Price for Capacity
(p/kWh/d)</t>
  </si>
  <si>
    <t>General Non-Transmission Services (Entry)</t>
  </si>
  <si>
    <t>General Non-Transmission Services (Exit)</t>
  </si>
  <si>
    <t>Charge (p/kWh)</t>
  </si>
  <si>
    <t>https://www.nationalgrid.com/uk/gas-transmission/charging/transmission-system-charges</t>
  </si>
  <si>
    <t>Reserve Price for Capacity
(p/kWh/h)</t>
  </si>
  <si>
    <t>This illustrative calculation shows the charges paid for flowing 1GWh/d/year and booking the equivalent Entry and Exit Capacity</t>
  </si>
  <si>
    <t>kWh/d</t>
  </si>
  <si>
    <t>GWh/d/year</t>
  </si>
  <si>
    <t xml:space="preserve">using actual tariffs as of 1 October published by 5 June (capacity) and dd July (Non transmission). This is for a non-storage entry/exit point. </t>
  </si>
  <si>
    <t>Entry and Exit Reserve prices</t>
  </si>
  <si>
    <t>Non Transmission Services for Entry and Exit</t>
  </si>
  <si>
    <t>Total</t>
  </si>
  <si>
    <t>Entry Point Type</t>
  </si>
  <si>
    <t>STORAGE SITE</t>
  </si>
  <si>
    <t>INTERCONNECTION POINT</t>
  </si>
  <si>
    <t>BEACH TERMINAL</t>
  </si>
  <si>
    <t>ONSHORE FIELD</t>
  </si>
  <si>
    <t>LNG IMPORTATION TERMINAL</t>
  </si>
  <si>
    <t>BIOMETHANE PLANT</t>
  </si>
  <si>
    <t>Exit Point Type</t>
  </si>
  <si>
    <t>DNO</t>
  </si>
  <si>
    <t>POWER STATION</t>
  </si>
  <si>
    <t>INDUSTRIAL</t>
  </si>
  <si>
    <t>INTERCONNECTOR</t>
  </si>
  <si>
    <t>National Grid</t>
  </si>
  <si>
    <t>Comments</t>
  </si>
  <si>
    <t>Version</t>
  </si>
  <si>
    <t>Date</t>
  </si>
  <si>
    <t>Produced by</t>
  </si>
  <si>
    <t>Description</t>
  </si>
  <si>
    <t>1.0</t>
  </si>
  <si>
    <t>Tariff Code - Publication requirements</t>
  </si>
  <si>
    <t>Version created to consolidate the publication requirements under Article 30, with emphasis on Gas Year (or "Tariff Year) 2020/2021.</t>
  </si>
  <si>
    <t xml:space="preserve">Change History </t>
  </si>
  <si>
    <t>Contact for any questions: box.NTSGasCharges@nationalgrid.com</t>
  </si>
  <si>
    <t>https://eur-lex.europa.eu/legal-content/EN/TXT/HTML/?uri=CELEX:32017R0460&amp;from=EN#d1e3112-29-1</t>
  </si>
  <si>
    <t>EU Tariff Code</t>
  </si>
  <si>
    <t>This spreadsheet brings together the reporting requirements under the EU Tariff Code Article 30 for Gas Year (or "Tarff Year") 2020/2021 which starts on 1 October 2021</t>
  </si>
  <si>
    <t>This covers the tariff period for Gas Year 20/21 which runs from 1 October 2020 to 1 October 2021</t>
  </si>
  <si>
    <t>N/A</t>
  </si>
  <si>
    <t xml:space="preserve">National Grid believes it has published all relevant information for the applicable year. </t>
  </si>
  <si>
    <t>Information complete?</t>
  </si>
  <si>
    <t>Published by</t>
  </si>
  <si>
    <t xml:space="preserve">Parameters used in existing charging model can be found in current model available in the "NTS Charging Supporting Information" on the National Grid Charging pages of its website. </t>
  </si>
  <si>
    <t>https://www.nationalgrid.com/uk/gas-transmission/about-us/system-operator-incentives</t>
  </si>
  <si>
    <t>See long-term reveue forecast as mentioned under A30.1.b.v</t>
  </si>
  <si>
    <t>Link to applicable website</t>
  </si>
  <si>
    <t>https://www.gasgovernance.co.uk/sites/default/files/ggf/book/2019-05/Modification%200678A%20-%20Annex%20B%20Draft%20Legal%20Text%20-%20TPD%20Y%20Part%20I-A%20-%2015.05.2019%2864273200_3%29.pdf</t>
  </si>
  <si>
    <t xml:space="preserve">The Auction Premium is described in the national network code (UNC) implemented as part of UNC0678A, including its use (i.e. simply integrated into the normal transmission services revenue by becoming part of the "Applicable Daily Rate" invoiced to relevant shippers. It is referred to as "Premium" in relation to NTS Capacity. </t>
  </si>
  <si>
    <r>
      <t>Capacity/commodity splits and entry/exit splits can be</t>
    </r>
    <r>
      <rPr>
        <sz val="11"/>
        <rFont val="Calibri"/>
        <family val="2"/>
        <scheme val="minor"/>
      </rPr>
      <t xml:space="preserve"> derived from the long-term revenue forecast spreadsheet. Intra-system/cross-system split is available from the tariffs published in the illustrative model in "Cost Allocation Assessment tab.</t>
    </r>
    <r>
      <rPr>
        <sz val="11"/>
        <color theme="1"/>
        <rFont val="Calibri"/>
        <family val="2"/>
        <scheme val="minor"/>
      </rPr>
      <t xml:space="preserve"> Long Term revenue forecasts are available on the "Long-term revenue forecasts" section of the National Grid charging pages of its website. </t>
    </r>
  </si>
  <si>
    <t xml:space="preserve">Published in "Final notices" and "NTS Transportation Charging Statements" as appropriate. </t>
  </si>
  <si>
    <t>The existing model can be obtained from National Grids website. See links for Art 30.1.a</t>
  </si>
  <si>
    <t>National Grid publishes information on its incentives (revenues are shown in the long-term revenue forecast spreadsheet  are available on the "Long-term revenue forecasts" section of the National Grid charging pages of its website).</t>
  </si>
  <si>
    <t>£ to € conversion for 5 June 2020 (Date of publication of Capacity Reserve Prices)</t>
  </si>
  <si>
    <t xml:space="preserve">https://www.bankofengland.co.uk/boeapps/database/Rates.asp?TD=5&amp;TM=Jun&amp;TY=2020&amp;into=GBP&amp;rateview=D </t>
  </si>
  <si>
    <t>Charge (€/kWh)</t>
  </si>
  <si>
    <t>Reserve Price for Capacity
(€/kWh/d)</t>
  </si>
  <si>
    <t>Reserve Price for Capacity
(€/kWh/h)</t>
  </si>
  <si>
    <t>£ to €</t>
  </si>
  <si>
    <t>p to €</t>
  </si>
  <si>
    <t xml:space="preserve">Details on treatment of cost of captial, depriation etc is found in documents on our Price Control published on the NRA's website. This is applicable to the RIIO1 period that ends on 31 March 2021. The price control for the period from April 2021 to March 2026, known as RIIO2, has not been finalised. Prices have been based on revenues determined from National Grid's December 2019 Business Plan submission. Links to relevant material for both is provided as it the tariff year runs for the last year of RIIO1 and part of the first year of RIIO2. Details of the specific financials applied to a given year is available in Ofgem's Price Control Financial Model (PCFM) that provides confirmed details on cost of capital and RAV values and is updated following the completion of the Annual Iteration Process (AIP) in November. Last revision was November 2019. As we move into a new price control from April 2021, this will updated as appropriate. </t>
  </si>
  <si>
    <t>https://www.ofgem.gov.uk/network-regulation-riio-model/current-network-price-controls-riio-1/riio-t1-network-price-control
https://www.nationalgrid.com/uk/gas-transmission/about-us/business-planning-riio/our-riio-2-business-plan-2021-2026 
https://www.ofgem.gov.uk/network-regulation-riio-model/current-network-price-controls-riio-1/price-controls-financial-model-pcfm/riio-t1-financial-model-gas</t>
  </si>
  <si>
    <t>Currency Conversion</t>
  </si>
  <si>
    <t>https://www.bankofengland.co.uk/boeapps/database/Rates.asp?TD=5&amp;TM=Jun&amp;TY=2020&amp;into=GBP&amp;rateview=A</t>
  </si>
  <si>
    <t>Currency conversion based on Bank of England exchange rates for 05-Jun-2020.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</si>
</sst>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0.00000"/>
    <numFmt numFmtId="166" formatCode="0.0000"/>
    <numFmt numFmtId="167" formatCode="#,##0.00000"/>
    <numFmt numFmtId="168" formatCode="[$-F800]dddd\,\ mmmm\ dd\,\ yyyy"/>
  </numFmts>
  <fonts count="20"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Arial"/>
      <family val="2"/>
    </font>
    <font>
      <b/>
      <sz val="10"/>
      <color indexed="8"/>
      <name val="Arial"/>
      <family val="2"/>
    </font>
    <font>
      <b/>
      <sz val="10"/>
      <name val="Arial"/>
      <family val="2"/>
    </font>
    <font>
      <sz val="11"/>
      <color theme="1"/>
      <name val="Calibri"/>
      <family val="2"/>
      <scheme val="minor"/>
    </font>
    <font>
      <sz val="12"/>
      <name val="Arial"/>
      <family val="2"/>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2"/>
      <color indexed="9"/>
      <name val="Arial"/>
      <family val="2"/>
    </font>
    <font>
      <b/>
      <i/>
      <sz val="12"/>
      <color indexed="9"/>
      <name val="Arial"/>
      <family val="2"/>
    </font>
    <font>
      <b/>
      <sz val="12"/>
      <color indexed="9"/>
      <name val="Arial"/>
      <family val="2"/>
    </font>
    <font>
      <u/>
      <sz val="11"/>
      <color theme="0"/>
      <name val="Calibri"/>
      <family val="2"/>
      <scheme val="minor"/>
    </font>
    <font>
      <b/>
      <sz val="10"/>
      <color rgb="FFFFFFFF"/>
      <name val="Arial"/>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theme="3"/>
        <bgColor indexed="64"/>
      </patternFill>
    </fill>
    <fill>
      <patternFill patternType="solid">
        <fgColor rgb="FF17365D"/>
      </patternFill>
    </fill>
  </fills>
  <borders count="22">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8">
    <xf numFmtId="0" fontId="0" fillId="0" borderId="0"/>
    <xf numFmtId="0" fontId="2" fillId="0" borderId="0" applyNumberFormat="0" applyFill="0" applyBorder="0" applyAlignment="0" applyProtection="0"/>
    <xf numFmtId="0" fontId="4" fillId="0" borderId="0"/>
    <xf numFmtId="0" fontId="4" fillId="0" borderId="0"/>
    <xf numFmtId="43" fontId="7" fillId="0" borderId="0" applyFont="0" applyFill="0" applyBorder="0" applyAlignment="0" applyProtection="0"/>
    <xf numFmtId="44" fontId="7" fillId="0" borderId="0" applyFont="0" applyFill="0" applyBorder="0" applyAlignment="0" applyProtection="0"/>
    <xf numFmtId="0" fontId="8" fillId="0" borderId="0" applyFont="0" applyFill="0" applyBorder="0" applyAlignment="0" applyProtection="0"/>
    <xf numFmtId="44" fontId="4" fillId="0" borderId="0" applyFont="0" applyFill="0" applyBorder="0" applyAlignment="0" applyProtection="0"/>
  </cellStyleXfs>
  <cellXfs count="116">
    <xf numFmtId="0" fontId="0" fillId="0" borderId="0" xfId="0"/>
    <xf numFmtId="0" fontId="0" fillId="0" borderId="0" xfId="0" applyAlignment="1">
      <alignment horizontal="center"/>
    </xf>
    <xf numFmtId="0" fontId="1" fillId="0" borderId="1" xfId="0" applyFont="1" applyBorder="1"/>
    <xf numFmtId="0" fontId="0" fillId="0" borderId="1" xfId="0" applyBorder="1"/>
    <xf numFmtId="0" fontId="1" fillId="2" borderId="1" xfId="0" applyFont="1" applyFill="1" applyBorder="1" applyAlignment="1">
      <alignment wrapText="1"/>
    </xf>
    <xf numFmtId="0" fontId="1" fillId="3" borderId="1" xfId="0" applyFont="1" applyFill="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0" fillId="0" borderId="1" xfId="0" applyBorder="1" applyAlignment="1">
      <alignment horizontal="center"/>
    </xf>
    <xf numFmtId="3" fontId="6" fillId="0" borderId="2" xfId="2" applyNumberFormat="1" applyFont="1" applyBorder="1" applyAlignment="1">
      <alignment horizontal="center" wrapText="1"/>
    </xf>
    <xf numFmtId="0" fontId="5" fillId="0" borderId="3" xfId="2" applyFont="1" applyBorder="1" applyAlignment="1">
      <alignment horizontal="center"/>
    </xf>
    <xf numFmtId="3" fontId="6" fillId="0" borderId="3" xfId="2" applyNumberFormat="1" applyFont="1" applyBorder="1" applyAlignment="1">
      <alignment horizontal="center" wrapText="1"/>
    </xf>
    <xf numFmtId="0" fontId="6" fillId="0" borderId="3" xfId="2" applyFont="1" applyBorder="1" applyAlignment="1">
      <alignment horizontal="center"/>
    </xf>
    <xf numFmtId="0" fontId="5" fillId="5" borderId="1" xfId="2" applyFont="1" applyFill="1" applyBorder="1" applyAlignment="1">
      <alignment horizontal="center" vertical="center"/>
    </xf>
    <xf numFmtId="164" fontId="0" fillId="0" borderId="0" xfId="0" applyNumberFormat="1"/>
    <xf numFmtId="0" fontId="5" fillId="5"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0" borderId="1" xfId="2" applyFont="1" applyBorder="1" applyAlignment="1">
      <alignment horizontal="center"/>
    </xf>
    <xf numFmtId="0" fontId="6" fillId="0" borderId="1" xfId="2" applyFont="1" applyBorder="1" applyAlignment="1">
      <alignment horizontal="center"/>
    </xf>
    <xf numFmtId="0" fontId="5" fillId="4" borderId="1" xfId="2" applyFont="1" applyFill="1" applyBorder="1" applyAlignment="1">
      <alignment horizontal="center" vertical="center"/>
    </xf>
    <xf numFmtId="164" fontId="6" fillId="0" borderId="1" xfId="2" applyNumberFormat="1" applyFont="1" applyBorder="1" applyAlignment="1">
      <alignment horizontal="center" wrapText="1"/>
    </xf>
    <xf numFmtId="0" fontId="0" fillId="0" borderId="1" xfId="0" applyBorder="1" applyAlignment="1">
      <alignment horizontal="center"/>
    </xf>
    <xf numFmtId="166" fontId="0" fillId="0" borderId="1" xfId="0" applyNumberFormat="1" applyBorder="1" applyAlignment="1">
      <alignment horizontal="center"/>
    </xf>
    <xf numFmtId="165" fontId="0" fillId="0" borderId="1" xfId="0" applyNumberFormat="1" applyBorder="1" applyAlignment="1">
      <alignment horizontal="center"/>
    </xf>
    <xf numFmtId="167" fontId="6" fillId="0" borderId="1" xfId="2" applyNumberFormat="1" applyFont="1" applyBorder="1" applyAlignment="1">
      <alignment horizontal="center" wrapText="1"/>
    </xf>
    <xf numFmtId="43" fontId="0" fillId="0" borderId="0" xfId="4" applyFont="1"/>
    <xf numFmtId="44" fontId="0" fillId="0" borderId="0" xfId="5" applyFont="1"/>
    <xf numFmtId="44" fontId="0" fillId="0" borderId="4" xfId="0" applyNumberFormat="1" applyBorder="1"/>
    <xf numFmtId="0" fontId="0" fillId="0" borderId="4" xfId="0" applyBorder="1"/>
    <xf numFmtId="43" fontId="0" fillId="0" borderId="0" xfId="0" applyNumberFormat="1"/>
    <xf numFmtId="0" fontId="8" fillId="0" borderId="0" xfId="6"/>
    <xf numFmtId="49" fontId="9" fillId="0" borderId="0" xfId="6" applyNumberFormat="1" applyFont="1" applyAlignment="1">
      <alignment horizontal="left"/>
    </xf>
    <xf numFmtId="49" fontId="8" fillId="0" borderId="0" xfId="6" applyNumberFormat="1" applyAlignment="1">
      <alignment horizontal="left"/>
    </xf>
    <xf numFmtId="49" fontId="11" fillId="0" borderId="0" xfId="6" applyNumberFormat="1" applyFont="1"/>
    <xf numFmtId="49" fontId="11" fillId="0" borderId="0" xfId="6" applyNumberFormat="1" applyFont="1" applyAlignment="1">
      <alignment horizontal="left"/>
    </xf>
    <xf numFmtId="49" fontId="8" fillId="0" borderId="0" xfId="6" applyNumberFormat="1"/>
    <xf numFmtId="49" fontId="10" fillId="0" borderId="0" xfId="6" applyNumberFormat="1" applyFont="1"/>
    <xf numFmtId="49" fontId="17" fillId="0" borderId="0" xfId="6" applyNumberFormat="1" applyFont="1" applyAlignment="1">
      <alignment horizontal="left"/>
    </xf>
    <xf numFmtId="49" fontId="16" fillId="0" borderId="0" xfId="6" applyNumberFormat="1" applyFont="1" applyAlignment="1">
      <alignment horizontal="left" vertical="center"/>
    </xf>
    <xf numFmtId="49" fontId="10" fillId="6" borderId="8" xfId="6" applyNumberFormat="1" applyFont="1" applyFill="1" applyBorder="1" applyAlignment="1">
      <alignment horizontal="left"/>
    </xf>
    <xf numFmtId="49" fontId="10" fillId="6" borderId="0" xfId="6" applyNumberFormat="1" applyFont="1" applyFill="1" applyAlignment="1">
      <alignment horizontal="left"/>
    </xf>
    <xf numFmtId="49" fontId="13" fillId="6" borderId="0" xfId="6" applyNumberFormat="1" applyFont="1" applyFill="1" applyAlignment="1">
      <alignment horizontal="left"/>
    </xf>
    <xf numFmtId="49" fontId="11" fillId="6" borderId="0" xfId="6" applyNumberFormat="1" applyFont="1" applyFill="1" applyAlignment="1">
      <alignment horizontal="center"/>
    </xf>
    <xf numFmtId="49" fontId="8" fillId="6" borderId="0" xfId="6" applyNumberFormat="1" applyFill="1"/>
    <xf numFmtId="49" fontId="8" fillId="6" borderId="9" xfId="6" applyNumberFormat="1" applyFill="1" applyBorder="1"/>
    <xf numFmtId="49" fontId="10" fillId="6" borderId="8" xfId="6" applyNumberFormat="1" applyFont="1" applyFill="1" applyBorder="1"/>
    <xf numFmtId="49" fontId="10" fillId="6" borderId="0" xfId="6" applyNumberFormat="1" applyFont="1" applyFill="1"/>
    <xf numFmtId="49" fontId="10" fillId="6" borderId="10" xfId="6" applyNumberFormat="1" applyFont="1" applyFill="1" applyBorder="1"/>
    <xf numFmtId="49" fontId="17" fillId="6" borderId="11" xfId="6" applyNumberFormat="1" applyFont="1" applyFill="1" applyBorder="1" applyAlignment="1">
      <alignment horizontal="left"/>
    </xf>
    <xf numFmtId="49" fontId="16" fillId="6" borderId="11" xfId="6" applyNumberFormat="1" applyFont="1" applyFill="1" applyBorder="1" applyAlignment="1">
      <alignment horizontal="left" vertical="center"/>
    </xf>
    <xf numFmtId="49" fontId="10" fillId="6" borderId="11" xfId="6" applyNumberFormat="1" applyFont="1" applyFill="1" applyBorder="1"/>
    <xf numFmtId="49" fontId="8" fillId="6" borderId="11" xfId="6" applyNumberFormat="1" applyFill="1" applyBorder="1"/>
    <xf numFmtId="49" fontId="8" fillId="6" borderId="12" xfId="6" applyNumberFormat="1" applyFill="1" applyBorder="1"/>
    <xf numFmtId="49" fontId="10" fillId="6" borderId="5" xfId="6" applyNumberFormat="1" applyFont="1" applyFill="1" applyBorder="1"/>
    <xf numFmtId="49" fontId="10" fillId="6" borderId="6" xfId="6" applyNumberFormat="1" applyFont="1" applyFill="1" applyBorder="1"/>
    <xf numFmtId="49" fontId="10" fillId="6" borderId="6" xfId="6" applyNumberFormat="1" applyFont="1" applyFill="1" applyBorder="1" applyAlignment="1">
      <alignment horizontal="left"/>
    </xf>
    <xf numFmtId="49" fontId="8" fillId="6" borderId="6" xfId="6" applyNumberFormat="1" applyFill="1" applyBorder="1"/>
    <xf numFmtId="49" fontId="8" fillId="6" borderId="7" xfId="6" applyNumberFormat="1" applyFill="1" applyBorder="1"/>
    <xf numFmtId="49" fontId="17" fillId="6" borderId="6" xfId="6" applyNumberFormat="1" applyFont="1" applyFill="1" applyBorder="1" applyAlignment="1">
      <alignment horizontal="left"/>
    </xf>
    <xf numFmtId="49" fontId="16" fillId="6" borderId="6" xfId="6" applyNumberFormat="1" applyFont="1" applyFill="1" applyBorder="1" applyAlignment="1">
      <alignment horizontal="left" vertical="center"/>
    </xf>
    <xf numFmtId="49" fontId="10" fillId="6" borderId="7" xfId="6" applyNumberFormat="1" applyFont="1" applyFill="1" applyBorder="1"/>
    <xf numFmtId="49" fontId="13" fillId="6" borderId="8" xfId="6" applyNumberFormat="1" applyFont="1" applyFill="1" applyBorder="1" applyAlignment="1">
      <alignment horizontal="center" wrapText="1"/>
    </xf>
    <xf numFmtId="49" fontId="13" fillId="6" borderId="0" xfId="6" applyNumberFormat="1" applyFont="1" applyFill="1" applyAlignment="1">
      <alignment horizontal="center" wrapText="1"/>
    </xf>
    <xf numFmtId="49" fontId="13" fillId="6" borderId="9" xfId="6" applyNumberFormat="1" applyFont="1" applyFill="1" applyBorder="1" applyAlignment="1">
      <alignment horizontal="center" wrapText="1"/>
    </xf>
    <xf numFmtId="49" fontId="16" fillId="6" borderId="13" xfId="6" applyNumberFormat="1" applyFont="1" applyFill="1" applyBorder="1" applyAlignment="1">
      <alignment horizontal="left" vertical="center"/>
    </xf>
    <xf numFmtId="49" fontId="10" fillId="6" borderId="9" xfId="6" applyNumberFormat="1" applyFont="1" applyFill="1" applyBorder="1"/>
    <xf numFmtId="49" fontId="15" fillId="6" borderId="13" xfId="6" applyNumberFormat="1" applyFont="1" applyFill="1" applyBorder="1" applyAlignment="1">
      <alignment vertical="center"/>
    </xf>
    <xf numFmtId="49" fontId="15" fillId="6" borderId="11" xfId="6" applyNumberFormat="1" applyFont="1" applyFill="1" applyBorder="1"/>
    <xf numFmtId="49" fontId="10" fillId="6" borderId="12" xfId="6" applyNumberFormat="1" applyFont="1" applyFill="1" applyBorder="1"/>
    <xf numFmtId="0" fontId="0" fillId="6" borderId="0" xfId="0" applyFill="1" applyBorder="1"/>
    <xf numFmtId="49" fontId="16" fillId="6" borderId="0" xfId="6" applyNumberFormat="1" applyFont="1" applyFill="1" applyBorder="1" applyAlignment="1">
      <alignment vertical="center"/>
    </xf>
    <xf numFmtId="49" fontId="15" fillId="6" borderId="0" xfId="6" applyNumberFormat="1" applyFont="1" applyFill="1" applyBorder="1" applyAlignment="1">
      <alignment vertical="center" wrapText="1"/>
    </xf>
    <xf numFmtId="49" fontId="16" fillId="6" borderId="17" xfId="6" applyNumberFormat="1" applyFont="1" applyFill="1" applyBorder="1" applyAlignment="1">
      <alignment horizontal="center" vertical="center"/>
    </xf>
    <xf numFmtId="0" fontId="0" fillId="0" borderId="1" xfId="0" applyBorder="1" applyAlignment="1">
      <alignment horizontal="center" wrapText="1"/>
    </xf>
    <xf numFmtId="0" fontId="0" fillId="3" borderId="1" xfId="0" applyFill="1" applyBorder="1" applyAlignment="1">
      <alignment wrapText="1"/>
    </xf>
    <xf numFmtId="0" fontId="0" fillId="0" borderId="0" xfId="0" applyAlignment="1">
      <alignment horizontal="center" wrapText="1"/>
    </xf>
    <xf numFmtId="0" fontId="2" fillId="0" borderId="20" xfId="1" applyBorder="1" applyAlignment="1">
      <alignment wrapText="1"/>
    </xf>
    <xf numFmtId="0" fontId="0" fillId="0" borderId="20" xfId="0" applyBorder="1" applyAlignment="1">
      <alignment wrapText="1"/>
    </xf>
    <xf numFmtId="0" fontId="1" fillId="0" borderId="20" xfId="0" applyFont="1" applyBorder="1" applyAlignment="1">
      <alignment horizontal="center" wrapText="1"/>
    </xf>
    <xf numFmtId="0" fontId="1" fillId="0" borderId="20" xfId="0" applyFont="1" applyBorder="1" applyAlignment="1">
      <alignment horizontal="center"/>
    </xf>
    <xf numFmtId="0" fontId="2" fillId="0" borderId="0" xfId="1"/>
    <xf numFmtId="0" fontId="0" fillId="3" borderId="20" xfId="0" applyFill="1" applyBorder="1" applyAlignment="1">
      <alignment wrapText="1"/>
    </xf>
    <xf numFmtId="0" fontId="2" fillId="0" borderId="20" xfId="1" applyBorder="1" applyAlignment="1">
      <alignment vertical="center" wrapText="1"/>
    </xf>
    <xf numFmtId="0" fontId="1" fillId="0" borderId="21" xfId="0" applyFont="1" applyBorder="1" applyAlignment="1">
      <alignment horizontal="center"/>
    </xf>
    <xf numFmtId="0" fontId="0" fillId="0" borderId="21" xfId="0" applyBorder="1" applyAlignment="1">
      <alignment wrapText="1"/>
    </xf>
    <xf numFmtId="0" fontId="2" fillId="0" borderId="21" xfId="1" applyBorder="1" applyAlignment="1">
      <alignment wrapText="1"/>
    </xf>
    <xf numFmtId="0" fontId="19" fillId="7" borderId="21" xfId="2" applyFont="1" applyFill="1" applyBorder="1" applyAlignment="1">
      <alignment horizontal="center" vertical="center" wrapText="1"/>
    </xf>
    <xf numFmtId="49" fontId="12" fillId="6" borderId="8" xfId="6" applyNumberFormat="1" applyFont="1" applyFill="1" applyBorder="1" applyAlignment="1">
      <alignment horizontal="center"/>
    </xf>
    <xf numFmtId="49" fontId="12" fillId="6" borderId="0" xfId="6" applyNumberFormat="1" applyFont="1" applyFill="1" applyAlignment="1">
      <alignment horizontal="center"/>
    </xf>
    <xf numFmtId="49" fontId="12" fillId="6" borderId="9" xfId="6" applyNumberFormat="1" applyFont="1" applyFill="1" applyBorder="1" applyAlignment="1">
      <alignment horizontal="center"/>
    </xf>
    <xf numFmtId="49" fontId="14" fillId="6" borderId="8" xfId="6" applyNumberFormat="1" applyFont="1" applyFill="1" applyBorder="1" applyAlignment="1">
      <alignment horizontal="center"/>
    </xf>
    <xf numFmtId="49" fontId="14" fillId="6" borderId="0" xfId="6" applyNumberFormat="1" applyFont="1" applyFill="1" applyAlignment="1">
      <alignment horizontal="center"/>
    </xf>
    <xf numFmtId="49" fontId="14" fillId="6" borderId="9" xfId="6" applyNumberFormat="1" applyFont="1" applyFill="1" applyBorder="1" applyAlignment="1">
      <alignment horizontal="center"/>
    </xf>
    <xf numFmtId="49" fontId="15" fillId="6" borderId="8" xfId="6" applyNumberFormat="1" applyFont="1" applyFill="1" applyBorder="1" applyAlignment="1">
      <alignment horizontal="center"/>
    </xf>
    <xf numFmtId="49" fontId="15" fillId="6" borderId="0" xfId="6" applyNumberFormat="1" applyFont="1" applyFill="1" applyAlignment="1">
      <alignment horizontal="center"/>
    </xf>
    <xf numFmtId="49" fontId="15" fillId="6" borderId="9" xfId="6" applyNumberFormat="1" applyFont="1" applyFill="1" applyBorder="1" applyAlignment="1">
      <alignment horizontal="center"/>
    </xf>
    <xf numFmtId="49" fontId="15" fillId="6" borderId="18" xfId="6" applyNumberFormat="1" applyFont="1" applyFill="1" applyBorder="1" applyAlignment="1">
      <alignment horizontal="center" vertical="center" wrapText="1"/>
    </xf>
    <xf numFmtId="49" fontId="15" fillId="6" borderId="19" xfId="6" applyNumberFormat="1" applyFont="1" applyFill="1" applyBorder="1" applyAlignment="1">
      <alignment horizontal="center" vertical="center" wrapText="1"/>
    </xf>
    <xf numFmtId="49" fontId="16" fillId="6" borderId="18" xfId="6" applyNumberFormat="1" applyFont="1" applyFill="1" applyBorder="1" applyAlignment="1">
      <alignment horizontal="center" vertical="center"/>
    </xf>
    <xf numFmtId="49" fontId="16" fillId="6" borderId="19" xfId="6" applyNumberFormat="1" applyFont="1" applyFill="1" applyBorder="1" applyAlignment="1">
      <alignment horizontal="center" vertical="center"/>
    </xf>
    <xf numFmtId="49" fontId="18" fillId="6" borderId="17" xfId="1" applyNumberFormat="1" applyFont="1" applyFill="1" applyBorder="1" applyAlignment="1">
      <alignment horizontal="center" vertical="center" wrapText="1"/>
    </xf>
    <xf numFmtId="168" fontId="15" fillId="6" borderId="13" xfId="6" applyNumberFormat="1" applyFont="1" applyFill="1" applyBorder="1" applyAlignment="1">
      <alignment horizontal="left" vertical="center"/>
    </xf>
    <xf numFmtId="0" fontId="10" fillId="6" borderId="13" xfId="6" applyFont="1" applyFill="1" applyBorder="1"/>
    <xf numFmtId="49" fontId="15" fillId="6" borderId="13" xfId="6" applyNumberFormat="1" applyFont="1" applyFill="1" applyBorder="1" applyAlignment="1">
      <alignment horizontal="left" vertical="center"/>
    </xf>
    <xf numFmtId="49" fontId="15" fillId="6" borderId="14" xfId="6" applyNumberFormat="1" applyFont="1" applyFill="1" applyBorder="1" applyAlignment="1">
      <alignment horizontal="center" vertical="center" wrapText="1"/>
    </xf>
    <xf numFmtId="49" fontId="15" fillId="6" borderId="15" xfId="6" applyNumberFormat="1" applyFont="1" applyFill="1" applyBorder="1" applyAlignment="1">
      <alignment horizontal="center" vertical="center" wrapText="1"/>
    </xf>
    <xf numFmtId="49" fontId="15" fillId="6" borderId="16" xfId="6" applyNumberFormat="1" applyFont="1" applyFill="1" applyBorder="1" applyAlignment="1">
      <alignment horizontal="center" vertical="center" wrapText="1"/>
    </xf>
    <xf numFmtId="49" fontId="13" fillId="6" borderId="8" xfId="6" applyNumberFormat="1" applyFont="1" applyFill="1" applyBorder="1" applyAlignment="1">
      <alignment horizontal="center" wrapText="1"/>
    </xf>
    <xf numFmtId="49" fontId="13" fillId="6" borderId="0" xfId="6" applyNumberFormat="1" applyFont="1" applyFill="1" applyAlignment="1">
      <alignment horizontal="center" wrapText="1"/>
    </xf>
    <xf numFmtId="49" fontId="13" fillId="6" borderId="9" xfId="6" applyNumberFormat="1" applyFont="1" applyFill="1" applyBorder="1" applyAlignment="1">
      <alignment horizontal="center" wrapText="1"/>
    </xf>
    <xf numFmtId="49" fontId="16" fillId="6" borderId="13" xfId="6" applyNumberFormat="1" applyFont="1" applyFill="1" applyBorder="1" applyAlignment="1">
      <alignment horizontal="left" vertical="center"/>
    </xf>
    <xf numFmtId="49" fontId="16" fillId="6" borderId="14" xfId="6" applyNumberFormat="1" applyFont="1" applyFill="1" applyBorder="1" applyAlignment="1">
      <alignment horizontal="center" vertical="center"/>
    </xf>
    <xf numFmtId="49" fontId="16" fillId="6" borderId="15" xfId="6" applyNumberFormat="1" applyFont="1" applyFill="1" applyBorder="1" applyAlignment="1">
      <alignment horizontal="center" vertical="center"/>
    </xf>
    <xf numFmtId="49" fontId="16" fillId="6" borderId="16" xfId="6" applyNumberFormat="1"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8">
    <cellStyle name="Comma" xfId="4" builtinId="3"/>
    <cellStyle name="Currency" xfId="5" builtinId="4"/>
    <cellStyle name="Currency 10 2 2" xfId="7" xr:uid="{F746BC18-C5B8-4E4A-B29D-3425F0A2FB55}"/>
    <cellStyle name="Hyperlink" xfId="1" builtinId="8"/>
    <cellStyle name="Normal" xfId="0" builtinId="0"/>
    <cellStyle name="Normal 330" xfId="6" xr:uid="{D1CA7502-98A7-4D2D-98D9-1214378E1209}"/>
    <cellStyle name="Normal 7" xfId="2" xr:uid="{00000000-0005-0000-0000-000002000000}"/>
    <cellStyle name="Normal 7 2" xfId="3" xr:uid="{00000000-0005-0000-0000-00000300000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ur-lex.europa.eu/legal-content/EN/TXT/HTML/?uri=CELEX:32017R0460&amp;from=E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ationalgrid.com/uk/gas-transmission/charging/transmission-system-charges" TargetMode="External"/><Relationship Id="rId3" Type="http://schemas.openxmlformats.org/officeDocument/2006/relationships/hyperlink" Target="https://www.nationalgrid.com/uk/gas-transmission/charging/transmission-system-charges" TargetMode="External"/><Relationship Id="rId7" Type="http://schemas.openxmlformats.org/officeDocument/2006/relationships/hyperlink" Target="https://www.nationalgrid.com/uk/gas-transmission/charging/transmission-system-charges" TargetMode="External"/><Relationship Id="rId12" Type="http://schemas.openxmlformats.org/officeDocument/2006/relationships/printerSettings" Target="../printerSettings/printerSettings1.bin"/><Relationship Id="rId2" Type="http://schemas.openxmlformats.org/officeDocument/2006/relationships/hyperlink" Target="https://www.nationalgrid.com/uk/gas-transmission/about-us/system-operator-incentives" TargetMode="External"/><Relationship Id="rId1" Type="http://schemas.openxmlformats.org/officeDocument/2006/relationships/hyperlink" Target="https://www.gasgovernance.co.uk/0678/text0678A" TargetMode="External"/><Relationship Id="rId6" Type="http://schemas.openxmlformats.org/officeDocument/2006/relationships/hyperlink" Target="https://www.nationalgrid.com/uk/gas-transmission/charging/transmission-system-charges" TargetMode="External"/><Relationship Id="rId11" Type="http://schemas.openxmlformats.org/officeDocument/2006/relationships/hyperlink" Target="https://www.nationalgrid.com/uk/gas-transmission/charging/transmission-system-charges" TargetMode="External"/><Relationship Id="rId5" Type="http://schemas.openxmlformats.org/officeDocument/2006/relationships/hyperlink" Target="https://www.nationalgrid.com/uk/gas-transmission/charging/transmission-system-charges" TargetMode="External"/><Relationship Id="rId10" Type="http://schemas.openxmlformats.org/officeDocument/2006/relationships/hyperlink" Target="https://www.gasgovernance.co.uk/sites/default/files/ggf/book/2019-05/Modification%200678A%20-%20Annex%20B%20Draft%20Legal%20Text%20-%20TPD%20Y%20Part%20I-A%20-%2015.05.2019%2864273200_3%29.pdf" TargetMode="External"/><Relationship Id="rId4" Type="http://schemas.openxmlformats.org/officeDocument/2006/relationships/hyperlink" Target="https://www.nationalgrid.com/uk/gas-transmission/charging/transmission-system-charges" TargetMode="External"/><Relationship Id="rId9" Type="http://schemas.openxmlformats.org/officeDocument/2006/relationships/hyperlink" Target="https://www.nationalgrid.com/uk/gas-transmission/charging/transmission-system-charg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bankofengland.co.uk/boeapps/database/Rates.asp?TD=5&amp;TM=Jun&amp;TY=2020&amp;into=GBP&amp;rateview=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9FEE6-920D-415F-AC08-ED4236C9AF69}">
  <dimension ref="A1:R20"/>
  <sheetViews>
    <sheetView zoomScale="70" zoomScaleNormal="70" workbookViewId="0">
      <selection activeCell="V16" sqref="V16"/>
    </sheetView>
  </sheetViews>
  <sheetFormatPr defaultColWidth="8.85546875" defaultRowHeight="15" x14ac:dyDescent="0.25"/>
  <cols>
    <col min="5" max="5" width="18.140625" bestFit="1" customWidth="1"/>
    <col min="16" max="16" width="26.85546875" customWidth="1"/>
    <col min="17" max="17" width="10.42578125" customWidth="1"/>
  </cols>
  <sheetData>
    <row r="1" spans="1:18" ht="27" thickBot="1" x14ac:dyDescent="0.45">
      <c r="A1" s="30"/>
      <c r="B1" s="30"/>
      <c r="C1" s="30"/>
      <c r="D1" s="30"/>
      <c r="E1" s="30"/>
      <c r="F1" s="31"/>
      <c r="G1" s="31"/>
      <c r="H1" s="30"/>
      <c r="I1" s="30"/>
      <c r="J1" s="30"/>
      <c r="K1" s="30"/>
      <c r="L1" s="30"/>
      <c r="M1" s="30"/>
      <c r="N1" s="30"/>
      <c r="O1" s="30"/>
      <c r="P1" s="30"/>
      <c r="Q1" s="30"/>
      <c r="R1" s="30"/>
    </row>
    <row r="2" spans="1:18" ht="15.75" x14ac:dyDescent="0.25">
      <c r="A2" s="32"/>
      <c r="B2" s="53"/>
      <c r="C2" s="54"/>
      <c r="D2" s="54"/>
      <c r="E2" s="54"/>
      <c r="F2" s="55"/>
      <c r="G2" s="55"/>
      <c r="H2" s="56"/>
      <c r="I2" s="56"/>
      <c r="J2" s="56"/>
      <c r="K2" s="56"/>
      <c r="L2" s="56"/>
      <c r="M2" s="56"/>
      <c r="N2" s="56"/>
      <c r="O2" s="56"/>
      <c r="P2" s="56"/>
      <c r="Q2" s="57"/>
      <c r="R2" s="30"/>
    </row>
    <row r="3" spans="1:18" ht="30" x14ac:dyDescent="0.4">
      <c r="A3" s="33"/>
      <c r="B3" s="87" t="s">
        <v>293</v>
      </c>
      <c r="C3" s="88"/>
      <c r="D3" s="88"/>
      <c r="E3" s="88"/>
      <c r="F3" s="88"/>
      <c r="G3" s="88"/>
      <c r="H3" s="88"/>
      <c r="I3" s="88"/>
      <c r="J3" s="88"/>
      <c r="K3" s="88"/>
      <c r="L3" s="88"/>
      <c r="M3" s="88"/>
      <c r="N3" s="88"/>
      <c r="O3" s="88"/>
      <c r="P3" s="88"/>
      <c r="Q3" s="89"/>
      <c r="R3" s="30"/>
    </row>
    <row r="4" spans="1:18" ht="18" x14ac:dyDescent="0.25">
      <c r="A4" s="34"/>
      <c r="B4" s="39"/>
      <c r="C4" s="40"/>
      <c r="D4" s="40"/>
      <c r="E4" s="40"/>
      <c r="F4" s="41"/>
      <c r="G4" s="41"/>
      <c r="H4" s="42"/>
      <c r="I4" s="43"/>
      <c r="J4" s="43"/>
      <c r="K4" s="43"/>
      <c r="L4" s="43"/>
      <c r="M4" s="43"/>
      <c r="N4" s="43"/>
      <c r="O4" s="43"/>
      <c r="P4" s="43"/>
      <c r="Q4" s="44"/>
      <c r="R4" s="30"/>
    </row>
    <row r="5" spans="1:18" ht="23.25" x14ac:dyDescent="0.35">
      <c r="A5" s="34"/>
      <c r="B5" s="90" t="s">
        <v>300</v>
      </c>
      <c r="C5" s="91"/>
      <c r="D5" s="91"/>
      <c r="E5" s="91"/>
      <c r="F5" s="91"/>
      <c r="G5" s="91"/>
      <c r="H5" s="91"/>
      <c r="I5" s="91"/>
      <c r="J5" s="91"/>
      <c r="K5" s="91"/>
      <c r="L5" s="91"/>
      <c r="M5" s="91"/>
      <c r="N5" s="91"/>
      <c r="O5" s="91"/>
      <c r="P5" s="91"/>
      <c r="Q5" s="92"/>
      <c r="R5" s="30"/>
    </row>
    <row r="6" spans="1:18" ht="18" x14ac:dyDescent="0.25">
      <c r="A6" s="34"/>
      <c r="B6" s="93"/>
      <c r="C6" s="94"/>
      <c r="D6" s="94"/>
      <c r="E6" s="94"/>
      <c r="F6" s="94"/>
      <c r="G6" s="94"/>
      <c r="H6" s="94"/>
      <c r="I6" s="94"/>
      <c r="J6" s="94"/>
      <c r="K6" s="94"/>
      <c r="L6" s="94"/>
      <c r="M6" s="94"/>
      <c r="N6" s="94"/>
      <c r="O6" s="94"/>
      <c r="P6" s="94"/>
      <c r="Q6" s="95"/>
      <c r="R6" s="30"/>
    </row>
    <row r="7" spans="1:18" ht="18" x14ac:dyDescent="0.25">
      <c r="A7" s="34"/>
      <c r="B7" s="93" t="s">
        <v>303</v>
      </c>
      <c r="C7" s="94"/>
      <c r="D7" s="94"/>
      <c r="E7" s="94"/>
      <c r="F7" s="94"/>
      <c r="G7" s="94"/>
      <c r="H7" s="94"/>
      <c r="I7" s="94"/>
      <c r="J7" s="94"/>
      <c r="K7" s="94"/>
      <c r="L7" s="94"/>
      <c r="M7" s="94"/>
      <c r="N7" s="94"/>
      <c r="O7" s="94"/>
      <c r="P7" s="94"/>
      <c r="Q7" s="95"/>
      <c r="R7" s="30"/>
    </row>
    <row r="8" spans="1:18" ht="18" x14ac:dyDescent="0.25">
      <c r="A8" s="34"/>
      <c r="B8" s="45"/>
      <c r="C8" s="46"/>
      <c r="D8" s="46"/>
      <c r="E8" s="46"/>
      <c r="F8" s="40"/>
      <c r="G8" s="41"/>
      <c r="H8" s="42"/>
      <c r="I8" s="43"/>
      <c r="J8" s="43"/>
      <c r="K8" s="43"/>
      <c r="L8" s="43"/>
      <c r="M8" s="43"/>
      <c r="N8" s="43"/>
      <c r="O8" s="43"/>
      <c r="P8" s="43"/>
      <c r="Q8" s="44"/>
      <c r="R8" s="30"/>
    </row>
    <row r="9" spans="1:18" ht="15.75" customHeight="1" x14ac:dyDescent="0.25">
      <c r="A9" s="30"/>
      <c r="B9" s="39"/>
      <c r="C9" s="69"/>
      <c r="D9" s="69"/>
      <c r="E9" s="98" t="s">
        <v>294</v>
      </c>
      <c r="F9" s="96" t="s">
        <v>306</v>
      </c>
      <c r="G9" s="96"/>
      <c r="H9" s="96"/>
      <c r="I9" s="96"/>
      <c r="J9" s="96"/>
      <c r="K9" s="96"/>
      <c r="L9" s="96"/>
      <c r="M9" s="96"/>
      <c r="N9" s="96"/>
      <c r="O9" s="96"/>
      <c r="P9" s="96"/>
      <c r="Q9" s="44"/>
    </row>
    <row r="10" spans="1:18" ht="39.75" customHeight="1" x14ac:dyDescent="0.25">
      <c r="A10" s="30"/>
      <c r="B10" s="45"/>
      <c r="C10" s="70"/>
      <c r="D10" s="71"/>
      <c r="E10" s="99"/>
      <c r="F10" s="97"/>
      <c r="G10" s="97"/>
      <c r="H10" s="97"/>
      <c r="I10" s="97"/>
      <c r="J10" s="97"/>
      <c r="K10" s="97"/>
      <c r="L10" s="97"/>
      <c r="M10" s="97"/>
      <c r="N10" s="97"/>
      <c r="O10" s="97"/>
      <c r="P10" s="97"/>
      <c r="Q10" s="44"/>
    </row>
    <row r="11" spans="1:18" ht="39.75" customHeight="1" x14ac:dyDescent="0.25">
      <c r="A11" s="30"/>
      <c r="B11" s="45"/>
      <c r="C11" s="70"/>
      <c r="D11" s="71"/>
      <c r="E11" s="72" t="s">
        <v>305</v>
      </c>
      <c r="F11" s="100" t="s">
        <v>304</v>
      </c>
      <c r="G11" s="100"/>
      <c r="H11" s="100"/>
      <c r="I11" s="100"/>
      <c r="J11" s="100"/>
      <c r="K11" s="100"/>
      <c r="L11" s="100"/>
      <c r="M11" s="100"/>
      <c r="N11" s="100"/>
      <c r="O11" s="100"/>
      <c r="P11" s="100"/>
      <c r="Q11" s="44"/>
    </row>
    <row r="12" spans="1:18" ht="16.5" thickBot="1" x14ac:dyDescent="0.3">
      <c r="A12" s="30"/>
      <c r="B12" s="47"/>
      <c r="C12" s="48"/>
      <c r="D12" s="49"/>
      <c r="E12" s="49"/>
      <c r="F12" s="50"/>
      <c r="G12" s="50"/>
      <c r="H12" s="51"/>
      <c r="I12" s="51"/>
      <c r="J12" s="51"/>
      <c r="K12" s="51"/>
      <c r="L12" s="51"/>
      <c r="M12" s="51"/>
      <c r="N12" s="51"/>
      <c r="O12" s="51"/>
      <c r="P12" s="51"/>
      <c r="Q12" s="52"/>
      <c r="R12" s="30"/>
    </row>
    <row r="13" spans="1:18" ht="16.5" thickBot="1" x14ac:dyDescent="0.3">
      <c r="A13" s="35"/>
      <c r="B13" s="36"/>
      <c r="C13" s="37"/>
      <c r="D13" s="38"/>
      <c r="E13" s="38"/>
      <c r="F13" s="36"/>
      <c r="G13" s="36"/>
      <c r="H13" s="35"/>
      <c r="I13" s="35"/>
      <c r="J13" s="35"/>
      <c r="K13" s="35"/>
      <c r="L13" s="35"/>
      <c r="M13" s="35"/>
      <c r="N13" s="35"/>
      <c r="O13" s="35"/>
      <c r="P13" s="35"/>
      <c r="Q13" s="35"/>
      <c r="R13" s="35"/>
    </row>
    <row r="14" spans="1:18" ht="15.75" x14ac:dyDescent="0.25">
      <c r="A14" s="35"/>
      <c r="B14" s="53"/>
      <c r="C14" s="58"/>
      <c r="D14" s="59"/>
      <c r="E14" s="59"/>
      <c r="F14" s="54"/>
      <c r="G14" s="54"/>
      <c r="H14" s="54"/>
      <c r="I14" s="54"/>
      <c r="J14" s="54"/>
      <c r="K14" s="54"/>
      <c r="L14" s="54"/>
      <c r="M14" s="54"/>
      <c r="N14" s="54"/>
      <c r="O14" s="54"/>
      <c r="P14" s="54"/>
      <c r="Q14" s="60"/>
      <c r="R14" s="35"/>
    </row>
    <row r="15" spans="1:18" ht="22.5" customHeight="1" x14ac:dyDescent="0.25">
      <c r="A15" s="35"/>
      <c r="B15" s="107" t="s">
        <v>302</v>
      </c>
      <c r="C15" s="108"/>
      <c r="D15" s="108"/>
      <c r="E15" s="108"/>
      <c r="F15" s="108"/>
      <c r="G15" s="108"/>
      <c r="H15" s="108"/>
      <c r="I15" s="108"/>
      <c r="J15" s="108"/>
      <c r="K15" s="108"/>
      <c r="L15" s="108"/>
      <c r="M15" s="108"/>
      <c r="N15" s="108"/>
      <c r="O15" s="108"/>
      <c r="P15" s="108"/>
      <c r="Q15" s="109"/>
      <c r="R15" s="30"/>
    </row>
    <row r="16" spans="1:18" ht="18" x14ac:dyDescent="0.25">
      <c r="A16" s="35"/>
      <c r="B16" s="61"/>
      <c r="C16" s="62"/>
      <c r="D16" s="62"/>
      <c r="E16" s="62"/>
      <c r="F16" s="62"/>
      <c r="G16" s="62"/>
      <c r="H16" s="62"/>
      <c r="I16" s="62"/>
      <c r="J16" s="62"/>
      <c r="K16" s="62"/>
      <c r="L16" s="62"/>
      <c r="M16" s="62"/>
      <c r="N16" s="62"/>
      <c r="O16" s="62"/>
      <c r="P16" s="62"/>
      <c r="Q16" s="63"/>
      <c r="R16" s="30"/>
    </row>
    <row r="17" spans="1:18" ht="15.75" x14ac:dyDescent="0.25">
      <c r="A17" s="35"/>
      <c r="B17" s="45"/>
      <c r="C17" s="46"/>
      <c r="D17" s="46"/>
      <c r="E17" s="64" t="s">
        <v>295</v>
      </c>
      <c r="F17" s="110" t="s">
        <v>296</v>
      </c>
      <c r="G17" s="102"/>
      <c r="H17" s="102"/>
      <c r="I17" s="110" t="s">
        <v>297</v>
      </c>
      <c r="J17" s="102"/>
      <c r="K17" s="111" t="s">
        <v>298</v>
      </c>
      <c r="L17" s="112"/>
      <c r="M17" s="112"/>
      <c r="N17" s="112"/>
      <c r="O17" s="112"/>
      <c r="P17" s="113"/>
      <c r="Q17" s="65"/>
      <c r="R17" s="30"/>
    </row>
    <row r="18" spans="1:18" ht="69" customHeight="1" x14ac:dyDescent="0.25">
      <c r="A18" s="35"/>
      <c r="B18" s="45"/>
      <c r="C18" s="46"/>
      <c r="D18" s="46"/>
      <c r="E18" s="66" t="s">
        <v>299</v>
      </c>
      <c r="F18" s="101">
        <v>44072</v>
      </c>
      <c r="G18" s="102"/>
      <c r="H18" s="102"/>
      <c r="I18" s="103" t="s">
        <v>293</v>
      </c>
      <c r="J18" s="102"/>
      <c r="K18" s="104" t="s">
        <v>301</v>
      </c>
      <c r="L18" s="105"/>
      <c r="M18" s="105"/>
      <c r="N18" s="105"/>
      <c r="O18" s="105"/>
      <c r="P18" s="106"/>
      <c r="Q18" s="65"/>
      <c r="R18" s="30"/>
    </row>
    <row r="19" spans="1:18" ht="48.75" customHeight="1" x14ac:dyDescent="0.25">
      <c r="A19" s="35"/>
      <c r="B19" s="45"/>
      <c r="C19" s="46"/>
      <c r="D19" s="46"/>
      <c r="E19" s="66"/>
      <c r="F19" s="101"/>
      <c r="G19" s="102"/>
      <c r="H19" s="102"/>
      <c r="I19" s="103"/>
      <c r="J19" s="102"/>
      <c r="K19" s="104"/>
      <c r="L19" s="105"/>
      <c r="M19" s="105"/>
      <c r="N19" s="105"/>
      <c r="O19" s="105"/>
      <c r="P19" s="106"/>
      <c r="Q19" s="65"/>
      <c r="R19" s="30"/>
    </row>
    <row r="20" spans="1:18" ht="16.5" thickBot="1" x14ac:dyDescent="0.3">
      <c r="A20" s="35"/>
      <c r="B20" s="47"/>
      <c r="C20" s="67"/>
      <c r="D20" s="67"/>
      <c r="E20" s="67"/>
      <c r="F20" s="67"/>
      <c r="G20" s="67"/>
      <c r="H20" s="67"/>
      <c r="I20" s="67"/>
      <c r="J20" s="67"/>
      <c r="K20" s="67"/>
      <c r="L20" s="67"/>
      <c r="M20" s="67"/>
      <c r="N20" s="50"/>
      <c r="O20" s="50"/>
      <c r="P20" s="50"/>
      <c r="Q20" s="68"/>
      <c r="R20" s="30"/>
    </row>
  </sheetData>
  <mergeCells count="17">
    <mergeCell ref="F11:P11"/>
    <mergeCell ref="F19:H19"/>
    <mergeCell ref="I19:J19"/>
    <mergeCell ref="K19:P19"/>
    <mergeCell ref="B15:Q15"/>
    <mergeCell ref="F17:H17"/>
    <mergeCell ref="I17:J17"/>
    <mergeCell ref="K17:P17"/>
    <mergeCell ref="F18:H18"/>
    <mergeCell ref="I18:J18"/>
    <mergeCell ref="K18:P18"/>
    <mergeCell ref="B3:Q3"/>
    <mergeCell ref="B5:Q5"/>
    <mergeCell ref="B6:Q6"/>
    <mergeCell ref="B7:Q7"/>
    <mergeCell ref="F9:P10"/>
    <mergeCell ref="E9:E10"/>
  </mergeCells>
  <hyperlinks>
    <hyperlink ref="F11" r:id="rId1" location="d1e3112-29-1" xr:uid="{A412AB24-4DE0-4E68-885F-F09AFCF1EF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zoomScale="70" zoomScaleNormal="70" workbookViewId="0"/>
  </sheetViews>
  <sheetFormatPr defaultRowHeight="15" x14ac:dyDescent="0.25"/>
  <cols>
    <col min="1" max="1" width="29.42578125" customWidth="1"/>
    <col min="2" max="2" width="88" style="75" bestFit="1" customWidth="1"/>
    <col min="3" max="3" width="114.140625" bestFit="1" customWidth="1"/>
  </cols>
  <sheetData>
    <row r="1" spans="1:3" x14ac:dyDescent="0.25">
      <c r="B1" s="78" t="s">
        <v>9</v>
      </c>
      <c r="C1" s="79" t="s">
        <v>315</v>
      </c>
    </row>
    <row r="2" spans="1:3" x14ac:dyDescent="0.25">
      <c r="A2" s="2" t="s">
        <v>6</v>
      </c>
      <c r="B2" s="73" t="s">
        <v>307</v>
      </c>
      <c r="C2" s="77" t="s">
        <v>308</v>
      </c>
    </row>
    <row r="3" spans="1:3" x14ac:dyDescent="0.25">
      <c r="A3" s="4" t="s">
        <v>311</v>
      </c>
      <c r="B3" s="73" t="s">
        <v>293</v>
      </c>
      <c r="C3" s="77" t="s">
        <v>308</v>
      </c>
    </row>
    <row r="4" spans="1:3" x14ac:dyDescent="0.25">
      <c r="A4" s="4" t="s">
        <v>310</v>
      </c>
      <c r="B4" s="73" t="s">
        <v>309</v>
      </c>
      <c r="C4" s="77" t="s">
        <v>308</v>
      </c>
    </row>
    <row r="5" spans="1:3" x14ac:dyDescent="0.25">
      <c r="A5" s="5"/>
      <c r="B5" s="74"/>
      <c r="C5" s="81"/>
    </row>
    <row r="6" spans="1:3" ht="30" x14ac:dyDescent="0.25">
      <c r="A6" s="114" t="s">
        <v>2</v>
      </c>
      <c r="B6" s="6" t="s">
        <v>11</v>
      </c>
      <c r="C6" s="76" t="s">
        <v>12</v>
      </c>
    </row>
    <row r="7" spans="1:3" ht="30" x14ac:dyDescent="0.25">
      <c r="A7" s="115"/>
      <c r="B7" s="6" t="s">
        <v>312</v>
      </c>
      <c r="C7" s="76" t="s">
        <v>272</v>
      </c>
    </row>
    <row r="8" spans="1:3" ht="45" x14ac:dyDescent="0.25">
      <c r="A8" s="114" t="s">
        <v>8</v>
      </c>
      <c r="B8" s="6" t="s">
        <v>10</v>
      </c>
      <c r="C8" s="76" t="s">
        <v>272</v>
      </c>
    </row>
    <row r="9" spans="1:3" ht="45" x14ac:dyDescent="0.25">
      <c r="A9" s="115"/>
      <c r="B9" s="6" t="s">
        <v>321</v>
      </c>
      <c r="C9" s="76" t="s">
        <v>313</v>
      </c>
    </row>
    <row r="10" spans="1:3" ht="165" x14ac:dyDescent="0.25">
      <c r="A10" s="115"/>
      <c r="B10" s="6" t="s">
        <v>329</v>
      </c>
      <c r="C10" s="82" t="s">
        <v>330</v>
      </c>
    </row>
    <row r="11" spans="1:3" ht="75" x14ac:dyDescent="0.25">
      <c r="A11" s="7" t="s">
        <v>3</v>
      </c>
      <c r="B11" s="6" t="s">
        <v>318</v>
      </c>
      <c r="C11" s="76" t="s">
        <v>272</v>
      </c>
    </row>
    <row r="12" spans="1:3" ht="30" x14ac:dyDescent="0.25">
      <c r="A12" s="7" t="s">
        <v>4</v>
      </c>
      <c r="B12" s="6" t="s">
        <v>314</v>
      </c>
      <c r="C12" s="76" t="s">
        <v>272</v>
      </c>
    </row>
    <row r="13" spans="1:3" ht="60" x14ac:dyDescent="0.25">
      <c r="A13" s="7" t="s">
        <v>7</v>
      </c>
      <c r="B13" s="6" t="s">
        <v>317</v>
      </c>
      <c r="C13" s="76" t="s">
        <v>316</v>
      </c>
    </row>
    <row r="14" spans="1:3" ht="45" x14ac:dyDescent="0.25">
      <c r="A14" s="7" t="s">
        <v>1</v>
      </c>
      <c r="B14" s="6" t="s">
        <v>319</v>
      </c>
      <c r="C14" s="76" t="s">
        <v>272</v>
      </c>
    </row>
    <row r="15" spans="1:3" ht="30" x14ac:dyDescent="0.25">
      <c r="A15" s="7" t="s">
        <v>5</v>
      </c>
      <c r="B15" s="6" t="s">
        <v>13</v>
      </c>
      <c r="C15" s="76" t="s">
        <v>272</v>
      </c>
    </row>
    <row r="16" spans="1:3" ht="30" x14ac:dyDescent="0.25">
      <c r="A16" s="7" t="s">
        <v>0</v>
      </c>
      <c r="B16" s="6" t="s">
        <v>320</v>
      </c>
      <c r="C16" s="76" t="s">
        <v>272</v>
      </c>
    </row>
    <row r="17" spans="1:3" x14ac:dyDescent="0.25">
      <c r="A17" s="83" t="s">
        <v>331</v>
      </c>
      <c r="B17" s="84" t="s">
        <v>333</v>
      </c>
      <c r="C17" s="85" t="s">
        <v>332</v>
      </c>
    </row>
  </sheetData>
  <mergeCells count="2">
    <mergeCell ref="A6:A7"/>
    <mergeCell ref="A8:A10"/>
  </mergeCells>
  <conditionalFormatting sqref="B4 B6 B8 B11:B17">
    <cfRule type="cellIs" dxfId="3" priority="5" operator="equal">
      <formula>"no"</formula>
    </cfRule>
    <cfRule type="cellIs" dxfId="2" priority="6" operator="equal">
      <formula>"yes"</formula>
    </cfRule>
  </conditionalFormatting>
  <conditionalFormatting sqref="B7 B9:B10">
    <cfRule type="cellIs" dxfId="1" priority="3" operator="equal">
      <formula>"no"</formula>
    </cfRule>
    <cfRule type="cellIs" dxfId="0" priority="4" operator="equal">
      <formula>"yes"</formula>
    </cfRule>
  </conditionalFormatting>
  <hyperlinks>
    <hyperlink ref="C6" r:id="rId1" xr:uid="{00000000-0004-0000-0000-000001000000}"/>
    <hyperlink ref="C9" r:id="rId2" xr:uid="{00000000-0004-0000-0000-000002000000}"/>
    <hyperlink ref="C7" r:id="rId3" xr:uid="{00000000-0004-0000-0000-000004000000}"/>
    <hyperlink ref="C15" r:id="rId4" xr:uid="{00000000-0004-0000-0000-000005000000}"/>
    <hyperlink ref="C12" r:id="rId5" xr:uid="{00000000-0004-0000-0000-000006000000}"/>
    <hyperlink ref="C11" r:id="rId6" xr:uid="{00000000-0004-0000-0000-000007000000}"/>
    <hyperlink ref="C8" r:id="rId7" xr:uid="{00000000-0004-0000-0000-000008000000}"/>
    <hyperlink ref="C16" r:id="rId8" xr:uid="{00000000-0004-0000-0000-000009000000}"/>
    <hyperlink ref="C14" r:id="rId9" xr:uid="{00000000-0004-0000-0000-00000A000000}"/>
    <hyperlink ref="C13" r:id="rId10" xr:uid="{C7946E44-7FAE-4FE2-B354-99046965EF13}"/>
    <hyperlink ref="C17" r:id="rId11" xr:uid="{684C5CAF-76ED-4CAC-9880-438F3045E5D9}"/>
  </hyperlinks>
  <pageMargins left="0.7" right="0.7" top="0.75" bottom="0.75" header="0.3" footer="0.3"/>
  <pageSetup paperSize="9"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231"/>
  <sheetViews>
    <sheetView workbookViewId="0">
      <selection activeCell="E3" sqref="E3"/>
    </sheetView>
  </sheetViews>
  <sheetFormatPr defaultRowHeight="15" x14ac:dyDescent="0.25"/>
  <cols>
    <col min="1" max="1" width="30" customWidth="1"/>
    <col min="2" max="2" width="29" bestFit="1" customWidth="1"/>
    <col min="3" max="6" width="26.5703125" customWidth="1"/>
  </cols>
  <sheetData>
    <row r="2" spans="1:6" ht="25.5" x14ac:dyDescent="0.25">
      <c r="A2" s="19" t="s">
        <v>14</v>
      </c>
      <c r="B2" s="19" t="s">
        <v>281</v>
      </c>
      <c r="C2" s="16" t="s">
        <v>268</v>
      </c>
      <c r="D2" s="16" t="s">
        <v>273</v>
      </c>
      <c r="E2" s="16" t="s">
        <v>325</v>
      </c>
      <c r="F2" s="16" t="s">
        <v>326</v>
      </c>
    </row>
    <row r="3" spans="1:6" x14ac:dyDescent="0.25">
      <c r="A3" s="9" t="s">
        <v>15</v>
      </c>
      <c r="B3" s="9" t="s">
        <v>282</v>
      </c>
      <c r="C3" s="20">
        <v>3.5900000000000001E-2</v>
      </c>
      <c r="D3" s="20">
        <f>C3</f>
        <v>3.5900000000000001E-2</v>
      </c>
      <c r="E3" s="24">
        <f>C3*0.011248</f>
        <v>4.0380320000000001E-4</v>
      </c>
      <c r="F3" s="24">
        <f>D3*0.011248</f>
        <v>4.0380320000000001E-4</v>
      </c>
    </row>
    <row r="4" spans="1:6" x14ac:dyDescent="0.25">
      <c r="A4" s="10" t="s">
        <v>16</v>
      </c>
      <c r="B4" s="10" t="s">
        <v>283</v>
      </c>
      <c r="C4" s="17">
        <v>7.17E-2</v>
      </c>
      <c r="D4" s="20">
        <f t="shared" ref="D4:D29" si="0">C4</f>
        <v>7.17E-2</v>
      </c>
      <c r="E4" s="24">
        <f t="shared" ref="E4:E29" si="1">C4*0.011248</f>
        <v>8.0648159999999994E-4</v>
      </c>
      <c r="F4" s="24">
        <f t="shared" ref="F4:F29" si="2">D4*0.011248</f>
        <v>8.0648159999999994E-4</v>
      </c>
    </row>
    <row r="5" spans="1:6" x14ac:dyDescent="0.25">
      <c r="A5" s="11" t="s">
        <v>17</v>
      </c>
      <c r="B5" s="11" t="s">
        <v>284</v>
      </c>
      <c r="C5" s="20">
        <v>7.17E-2</v>
      </c>
      <c r="D5" s="20">
        <f t="shared" si="0"/>
        <v>7.17E-2</v>
      </c>
      <c r="E5" s="24">
        <f t="shared" si="1"/>
        <v>8.0648159999999994E-4</v>
      </c>
      <c r="F5" s="24">
        <f t="shared" si="2"/>
        <v>8.0648159999999994E-4</v>
      </c>
    </row>
    <row r="6" spans="1:6" x14ac:dyDescent="0.25">
      <c r="A6" s="10" t="s">
        <v>18</v>
      </c>
      <c r="B6" s="10" t="s">
        <v>285</v>
      </c>
      <c r="C6" s="17">
        <v>7.17E-2</v>
      </c>
      <c r="D6" s="20">
        <f t="shared" si="0"/>
        <v>7.17E-2</v>
      </c>
      <c r="E6" s="24">
        <f t="shared" si="1"/>
        <v>8.0648159999999994E-4</v>
      </c>
      <c r="F6" s="24">
        <f t="shared" si="2"/>
        <v>8.0648159999999994E-4</v>
      </c>
    </row>
    <row r="7" spans="1:6" x14ac:dyDescent="0.25">
      <c r="A7" s="10" t="s">
        <v>19</v>
      </c>
      <c r="B7" s="10" t="s">
        <v>284</v>
      </c>
      <c r="C7" s="17">
        <v>7.17E-2</v>
      </c>
      <c r="D7" s="20">
        <f t="shared" si="0"/>
        <v>7.17E-2</v>
      </c>
      <c r="E7" s="24">
        <f t="shared" si="1"/>
        <v>8.0648159999999994E-4</v>
      </c>
      <c r="F7" s="24">
        <f t="shared" si="2"/>
        <v>8.0648159999999994E-4</v>
      </c>
    </row>
    <row r="8" spans="1:6" x14ac:dyDescent="0.25">
      <c r="A8" s="10" t="s">
        <v>20</v>
      </c>
      <c r="B8" s="10" t="s">
        <v>282</v>
      </c>
      <c r="C8" s="17">
        <v>3.5900000000000001E-2</v>
      </c>
      <c r="D8" s="20">
        <f t="shared" si="0"/>
        <v>3.5900000000000001E-2</v>
      </c>
      <c r="E8" s="24">
        <f t="shared" si="1"/>
        <v>4.0380320000000001E-4</v>
      </c>
      <c r="F8" s="24">
        <f t="shared" si="2"/>
        <v>4.0380320000000001E-4</v>
      </c>
    </row>
    <row r="9" spans="1:6" x14ac:dyDescent="0.25">
      <c r="A9" s="10" t="s">
        <v>21</v>
      </c>
      <c r="B9" s="10" t="s">
        <v>285</v>
      </c>
      <c r="C9" s="17">
        <v>7.17E-2</v>
      </c>
      <c r="D9" s="20">
        <f t="shared" si="0"/>
        <v>7.17E-2</v>
      </c>
      <c r="E9" s="24">
        <f t="shared" si="1"/>
        <v>8.0648159999999994E-4</v>
      </c>
      <c r="F9" s="24">
        <f t="shared" si="2"/>
        <v>8.0648159999999994E-4</v>
      </c>
    </row>
    <row r="10" spans="1:6" x14ac:dyDescent="0.25">
      <c r="A10" s="10" t="s">
        <v>22</v>
      </c>
      <c r="B10" s="10" t="s">
        <v>282</v>
      </c>
      <c r="C10" s="17">
        <v>3.5900000000000001E-2</v>
      </c>
      <c r="D10" s="20">
        <f t="shared" si="0"/>
        <v>3.5900000000000001E-2</v>
      </c>
      <c r="E10" s="24">
        <f t="shared" si="1"/>
        <v>4.0380320000000001E-4</v>
      </c>
      <c r="F10" s="24">
        <f t="shared" si="2"/>
        <v>4.0380320000000001E-4</v>
      </c>
    </row>
    <row r="11" spans="1:6" x14ac:dyDescent="0.25">
      <c r="A11" s="10" t="s">
        <v>23</v>
      </c>
      <c r="B11" s="10" t="s">
        <v>282</v>
      </c>
      <c r="C11" s="17">
        <v>3.5900000000000001E-2</v>
      </c>
      <c r="D11" s="20">
        <f t="shared" si="0"/>
        <v>3.5900000000000001E-2</v>
      </c>
      <c r="E11" s="24">
        <f t="shared" si="1"/>
        <v>4.0380320000000001E-4</v>
      </c>
      <c r="F11" s="24">
        <f t="shared" si="2"/>
        <v>4.0380320000000001E-4</v>
      </c>
    </row>
    <row r="12" spans="1:6" x14ac:dyDescent="0.25">
      <c r="A12" s="10" t="s">
        <v>24</v>
      </c>
      <c r="B12" s="10" t="s">
        <v>282</v>
      </c>
      <c r="C12" s="17">
        <v>3.5900000000000001E-2</v>
      </c>
      <c r="D12" s="20">
        <f t="shared" si="0"/>
        <v>3.5900000000000001E-2</v>
      </c>
      <c r="E12" s="24">
        <f t="shared" si="1"/>
        <v>4.0380320000000001E-4</v>
      </c>
      <c r="F12" s="24">
        <f t="shared" si="2"/>
        <v>4.0380320000000001E-4</v>
      </c>
    </row>
    <row r="13" spans="1:6" x14ac:dyDescent="0.25">
      <c r="A13" s="12" t="s">
        <v>25</v>
      </c>
      <c r="B13" s="12" t="s">
        <v>284</v>
      </c>
      <c r="C13" s="18">
        <v>7.17E-2</v>
      </c>
      <c r="D13" s="20">
        <f t="shared" si="0"/>
        <v>7.17E-2</v>
      </c>
      <c r="E13" s="24">
        <f t="shared" si="1"/>
        <v>8.0648159999999994E-4</v>
      </c>
      <c r="F13" s="24">
        <f t="shared" si="2"/>
        <v>8.0648159999999994E-4</v>
      </c>
    </row>
    <row r="14" spans="1:6" x14ac:dyDescent="0.25">
      <c r="A14" s="10" t="s">
        <v>26</v>
      </c>
      <c r="B14" s="10" t="s">
        <v>282</v>
      </c>
      <c r="C14" s="17">
        <v>3.5900000000000001E-2</v>
      </c>
      <c r="D14" s="20">
        <f t="shared" si="0"/>
        <v>3.5900000000000001E-2</v>
      </c>
      <c r="E14" s="24">
        <f t="shared" si="1"/>
        <v>4.0380320000000001E-4</v>
      </c>
      <c r="F14" s="24">
        <f t="shared" si="2"/>
        <v>4.0380320000000001E-4</v>
      </c>
    </row>
    <row r="15" spans="1:6" x14ac:dyDescent="0.25">
      <c r="A15" s="10" t="s">
        <v>27</v>
      </c>
      <c r="B15" s="10" t="s">
        <v>282</v>
      </c>
      <c r="C15" s="17">
        <v>3.5900000000000001E-2</v>
      </c>
      <c r="D15" s="20">
        <f t="shared" si="0"/>
        <v>3.5900000000000001E-2</v>
      </c>
      <c r="E15" s="24">
        <f t="shared" si="1"/>
        <v>4.0380320000000001E-4</v>
      </c>
      <c r="F15" s="24">
        <f t="shared" si="2"/>
        <v>4.0380320000000001E-4</v>
      </c>
    </row>
    <row r="16" spans="1:6" x14ac:dyDescent="0.25">
      <c r="A16" s="10" t="s">
        <v>28</v>
      </c>
      <c r="B16" s="10" t="s">
        <v>282</v>
      </c>
      <c r="C16" s="17">
        <v>3.5900000000000001E-2</v>
      </c>
      <c r="D16" s="20">
        <f t="shared" si="0"/>
        <v>3.5900000000000001E-2</v>
      </c>
      <c r="E16" s="24">
        <f t="shared" si="1"/>
        <v>4.0380320000000001E-4</v>
      </c>
      <c r="F16" s="24">
        <f t="shared" si="2"/>
        <v>4.0380320000000001E-4</v>
      </c>
    </row>
    <row r="17" spans="1:6" x14ac:dyDescent="0.25">
      <c r="A17" s="10" t="s">
        <v>29</v>
      </c>
      <c r="B17" s="10" t="s">
        <v>282</v>
      </c>
      <c r="C17" s="17">
        <v>3.5900000000000001E-2</v>
      </c>
      <c r="D17" s="20">
        <f t="shared" si="0"/>
        <v>3.5900000000000001E-2</v>
      </c>
      <c r="E17" s="24">
        <f t="shared" si="1"/>
        <v>4.0380320000000001E-4</v>
      </c>
      <c r="F17" s="24">
        <f t="shared" si="2"/>
        <v>4.0380320000000001E-4</v>
      </c>
    </row>
    <row r="18" spans="1:6" x14ac:dyDescent="0.25">
      <c r="A18" s="10" t="s">
        <v>30</v>
      </c>
      <c r="B18" s="10" t="s">
        <v>285</v>
      </c>
      <c r="C18" s="17">
        <v>7.17E-2</v>
      </c>
      <c r="D18" s="20">
        <f t="shared" si="0"/>
        <v>7.17E-2</v>
      </c>
      <c r="E18" s="24">
        <f t="shared" si="1"/>
        <v>8.0648159999999994E-4</v>
      </c>
      <c r="F18" s="24">
        <f t="shared" si="2"/>
        <v>8.0648159999999994E-4</v>
      </c>
    </row>
    <row r="19" spans="1:6" x14ac:dyDescent="0.25">
      <c r="A19" s="10" t="s">
        <v>31</v>
      </c>
      <c r="B19" s="10" t="s">
        <v>282</v>
      </c>
      <c r="C19" s="17">
        <v>3.5900000000000001E-2</v>
      </c>
      <c r="D19" s="20">
        <f t="shared" si="0"/>
        <v>3.5900000000000001E-2</v>
      </c>
      <c r="E19" s="24">
        <f t="shared" si="1"/>
        <v>4.0380320000000001E-4</v>
      </c>
      <c r="F19" s="24">
        <f t="shared" si="2"/>
        <v>4.0380320000000001E-4</v>
      </c>
    </row>
    <row r="20" spans="1:6" x14ac:dyDescent="0.25">
      <c r="A20" s="10" t="s">
        <v>32</v>
      </c>
      <c r="B20" s="10" t="s">
        <v>282</v>
      </c>
      <c r="C20" s="17">
        <v>3.5900000000000001E-2</v>
      </c>
      <c r="D20" s="20">
        <f t="shared" si="0"/>
        <v>3.5900000000000001E-2</v>
      </c>
      <c r="E20" s="24">
        <f t="shared" si="1"/>
        <v>4.0380320000000001E-4</v>
      </c>
      <c r="F20" s="24">
        <f t="shared" si="2"/>
        <v>4.0380320000000001E-4</v>
      </c>
    </row>
    <row r="21" spans="1:6" x14ac:dyDescent="0.25">
      <c r="A21" s="10" t="s">
        <v>33</v>
      </c>
      <c r="B21" s="10" t="s">
        <v>286</v>
      </c>
      <c r="C21" s="17">
        <v>7.17E-2</v>
      </c>
      <c r="D21" s="20">
        <f t="shared" si="0"/>
        <v>7.17E-2</v>
      </c>
      <c r="E21" s="24">
        <f t="shared" si="1"/>
        <v>8.0648159999999994E-4</v>
      </c>
      <c r="F21" s="24">
        <f t="shared" si="2"/>
        <v>8.0648159999999994E-4</v>
      </c>
    </row>
    <row r="22" spans="1:6" x14ac:dyDescent="0.25">
      <c r="A22" s="10" t="s">
        <v>34</v>
      </c>
      <c r="B22" s="10" t="s">
        <v>286</v>
      </c>
      <c r="C22" s="17">
        <v>7.17E-2</v>
      </c>
      <c r="D22" s="20">
        <f t="shared" si="0"/>
        <v>7.17E-2</v>
      </c>
      <c r="E22" s="24">
        <f t="shared" si="1"/>
        <v>8.0648159999999994E-4</v>
      </c>
      <c r="F22" s="24">
        <f t="shared" si="2"/>
        <v>8.0648159999999994E-4</v>
      </c>
    </row>
    <row r="23" spans="1:6" x14ac:dyDescent="0.25">
      <c r="A23" s="10" t="s">
        <v>35</v>
      </c>
      <c r="B23" s="10" t="s">
        <v>282</v>
      </c>
      <c r="C23" s="17">
        <v>3.5900000000000001E-2</v>
      </c>
      <c r="D23" s="20">
        <f t="shared" si="0"/>
        <v>3.5900000000000001E-2</v>
      </c>
      <c r="E23" s="24">
        <f t="shared" si="1"/>
        <v>4.0380320000000001E-4</v>
      </c>
      <c r="F23" s="24">
        <f t="shared" si="2"/>
        <v>4.0380320000000001E-4</v>
      </c>
    </row>
    <row r="24" spans="1:6" x14ac:dyDescent="0.25">
      <c r="A24" s="12" t="s">
        <v>36</v>
      </c>
      <c r="B24" s="12" t="s">
        <v>283</v>
      </c>
      <c r="C24" s="18">
        <v>7.17E-2</v>
      </c>
      <c r="D24" s="20">
        <f t="shared" si="0"/>
        <v>7.17E-2</v>
      </c>
      <c r="E24" s="24">
        <f t="shared" si="1"/>
        <v>8.0648159999999994E-4</v>
      </c>
      <c r="F24" s="24">
        <f t="shared" si="2"/>
        <v>8.0648159999999994E-4</v>
      </c>
    </row>
    <row r="25" spans="1:6" x14ac:dyDescent="0.25">
      <c r="A25" s="12" t="s">
        <v>37</v>
      </c>
      <c r="B25" s="12" t="s">
        <v>287</v>
      </c>
      <c r="C25" s="18">
        <v>7.17E-2</v>
      </c>
      <c r="D25" s="20">
        <f t="shared" si="0"/>
        <v>7.17E-2</v>
      </c>
      <c r="E25" s="24">
        <f t="shared" si="1"/>
        <v>8.0648159999999994E-4</v>
      </c>
      <c r="F25" s="24">
        <f t="shared" si="2"/>
        <v>8.0648159999999994E-4</v>
      </c>
    </row>
    <row r="26" spans="1:6" x14ac:dyDescent="0.25">
      <c r="A26" s="10" t="s">
        <v>38</v>
      </c>
      <c r="B26" s="10" t="s">
        <v>284</v>
      </c>
      <c r="C26" s="17">
        <v>7.17E-2</v>
      </c>
      <c r="D26" s="20">
        <f t="shared" si="0"/>
        <v>7.17E-2</v>
      </c>
      <c r="E26" s="24">
        <f t="shared" si="1"/>
        <v>8.0648159999999994E-4</v>
      </c>
      <c r="F26" s="24">
        <f t="shared" si="2"/>
        <v>8.0648159999999994E-4</v>
      </c>
    </row>
    <row r="27" spans="1:6" x14ac:dyDescent="0.25">
      <c r="A27" s="10" t="s">
        <v>39</v>
      </c>
      <c r="B27" s="10" t="s">
        <v>284</v>
      </c>
      <c r="C27" s="17">
        <v>7.17E-2</v>
      </c>
      <c r="D27" s="20">
        <f t="shared" si="0"/>
        <v>7.17E-2</v>
      </c>
      <c r="E27" s="24">
        <f t="shared" si="1"/>
        <v>8.0648159999999994E-4</v>
      </c>
      <c r="F27" s="24">
        <f t="shared" si="2"/>
        <v>8.0648159999999994E-4</v>
      </c>
    </row>
    <row r="28" spans="1:6" x14ac:dyDescent="0.25">
      <c r="A28" s="10" t="s">
        <v>40</v>
      </c>
      <c r="B28" s="10" t="s">
        <v>284</v>
      </c>
      <c r="C28" s="17">
        <v>7.17E-2</v>
      </c>
      <c r="D28" s="20">
        <f t="shared" si="0"/>
        <v>7.17E-2</v>
      </c>
      <c r="E28" s="24">
        <f t="shared" si="1"/>
        <v>8.0648159999999994E-4</v>
      </c>
      <c r="F28" s="24">
        <f t="shared" si="2"/>
        <v>8.0648159999999994E-4</v>
      </c>
    </row>
    <row r="29" spans="1:6" x14ac:dyDescent="0.25">
      <c r="A29" s="10" t="s">
        <v>41</v>
      </c>
      <c r="B29" s="10" t="s">
        <v>285</v>
      </c>
      <c r="C29" s="17">
        <v>7.17E-2</v>
      </c>
      <c r="D29" s="20">
        <f t="shared" si="0"/>
        <v>7.17E-2</v>
      </c>
      <c r="E29" s="24">
        <f t="shared" si="1"/>
        <v>8.0648159999999994E-4</v>
      </c>
      <c r="F29" s="24">
        <f t="shared" si="2"/>
        <v>8.0648159999999994E-4</v>
      </c>
    </row>
    <row r="30" spans="1:6" x14ac:dyDescent="0.25">
      <c r="D30" s="14"/>
    </row>
    <row r="31" spans="1:6" x14ac:dyDescent="0.25">
      <c r="D31" s="14"/>
    </row>
    <row r="32" spans="1:6" x14ac:dyDescent="0.25">
      <c r="D32" s="14"/>
    </row>
    <row r="33" spans="4:4" x14ac:dyDescent="0.25">
      <c r="D33" s="14"/>
    </row>
    <row r="34" spans="4:4" x14ac:dyDescent="0.25">
      <c r="D34" s="14"/>
    </row>
    <row r="35" spans="4:4" x14ac:dyDescent="0.25">
      <c r="D35" s="14"/>
    </row>
    <row r="36" spans="4:4" x14ac:dyDescent="0.25">
      <c r="D36" s="14"/>
    </row>
    <row r="37" spans="4:4" x14ac:dyDescent="0.25">
      <c r="D37" s="14"/>
    </row>
    <row r="38" spans="4:4" x14ac:dyDescent="0.25">
      <c r="D38" s="14"/>
    </row>
    <row r="39" spans="4:4" x14ac:dyDescent="0.25">
      <c r="D39" s="14"/>
    </row>
    <row r="40" spans="4:4" x14ac:dyDescent="0.25">
      <c r="D40" s="14"/>
    </row>
    <row r="41" spans="4:4" x14ac:dyDescent="0.25">
      <c r="D41" s="14"/>
    </row>
    <row r="42" spans="4:4" x14ac:dyDescent="0.25">
      <c r="D42" s="14"/>
    </row>
    <row r="43" spans="4:4" x14ac:dyDescent="0.25">
      <c r="D43" s="14"/>
    </row>
    <row r="44" spans="4:4" x14ac:dyDescent="0.25">
      <c r="D44" s="14"/>
    </row>
    <row r="45" spans="4:4" x14ac:dyDescent="0.25">
      <c r="D45" s="14"/>
    </row>
    <row r="46" spans="4:4" x14ac:dyDescent="0.25">
      <c r="D46" s="14"/>
    </row>
    <row r="47" spans="4:4" x14ac:dyDescent="0.25">
      <c r="D47" s="14"/>
    </row>
    <row r="48" spans="4:4" x14ac:dyDescent="0.25">
      <c r="D48" s="14"/>
    </row>
    <row r="49" spans="4:4" x14ac:dyDescent="0.25">
      <c r="D49" s="14"/>
    </row>
    <row r="50" spans="4:4" x14ac:dyDescent="0.25">
      <c r="D50" s="14"/>
    </row>
    <row r="51" spans="4:4" x14ac:dyDescent="0.25">
      <c r="D51" s="14"/>
    </row>
    <row r="52" spans="4:4" x14ac:dyDescent="0.25">
      <c r="D52" s="14"/>
    </row>
    <row r="53" spans="4:4" x14ac:dyDescent="0.25">
      <c r="D53" s="14"/>
    </row>
    <row r="54" spans="4:4" x14ac:dyDescent="0.25">
      <c r="D54" s="14"/>
    </row>
    <row r="55" spans="4:4" x14ac:dyDescent="0.25">
      <c r="D55" s="14"/>
    </row>
    <row r="56" spans="4:4" x14ac:dyDescent="0.25">
      <c r="D56" s="14"/>
    </row>
    <row r="57" spans="4:4" x14ac:dyDescent="0.25">
      <c r="D57" s="14"/>
    </row>
    <row r="58" spans="4:4" x14ac:dyDescent="0.25">
      <c r="D58" s="14"/>
    </row>
    <row r="59" spans="4:4" x14ac:dyDescent="0.25">
      <c r="D59" s="14"/>
    </row>
    <row r="60" spans="4:4" x14ac:dyDescent="0.25">
      <c r="D60" s="14"/>
    </row>
    <row r="61" spans="4:4" x14ac:dyDescent="0.25">
      <c r="D61" s="14"/>
    </row>
    <row r="62" spans="4:4" x14ac:dyDescent="0.25">
      <c r="D62" s="14"/>
    </row>
    <row r="63" spans="4:4" x14ac:dyDescent="0.25">
      <c r="D63" s="14"/>
    </row>
    <row r="64" spans="4:4" x14ac:dyDescent="0.25">
      <c r="D64" s="14"/>
    </row>
    <row r="65" spans="4:4" x14ac:dyDescent="0.25">
      <c r="D65" s="14"/>
    </row>
    <row r="66" spans="4:4" x14ac:dyDescent="0.25">
      <c r="D66" s="14"/>
    </row>
    <row r="67" spans="4:4" x14ac:dyDescent="0.25">
      <c r="D67" s="14"/>
    </row>
    <row r="68" spans="4:4" x14ac:dyDescent="0.25">
      <c r="D68" s="14"/>
    </row>
    <row r="69" spans="4:4" x14ac:dyDescent="0.25">
      <c r="D69" s="14"/>
    </row>
    <row r="70" spans="4:4" x14ac:dyDescent="0.25">
      <c r="D70" s="14"/>
    </row>
    <row r="71" spans="4:4" x14ac:dyDescent="0.25">
      <c r="D71" s="14"/>
    </row>
    <row r="72" spans="4:4" x14ac:dyDescent="0.25">
      <c r="D72" s="14"/>
    </row>
    <row r="73" spans="4:4" x14ac:dyDescent="0.25">
      <c r="D73" s="14"/>
    </row>
    <row r="74" spans="4:4" x14ac:dyDescent="0.25">
      <c r="D74" s="14"/>
    </row>
    <row r="75" spans="4:4" x14ac:dyDescent="0.25">
      <c r="D75" s="14"/>
    </row>
    <row r="76" spans="4:4" x14ac:dyDescent="0.25">
      <c r="D76" s="14"/>
    </row>
    <row r="77" spans="4:4" x14ac:dyDescent="0.25">
      <c r="D77" s="14"/>
    </row>
    <row r="78" spans="4:4" x14ac:dyDescent="0.25">
      <c r="D78" s="14"/>
    </row>
    <row r="79" spans="4:4" x14ac:dyDescent="0.25">
      <c r="D79" s="14"/>
    </row>
    <row r="80" spans="4:4" x14ac:dyDescent="0.25">
      <c r="D80" s="14"/>
    </row>
    <row r="81" spans="4:4" x14ac:dyDescent="0.25">
      <c r="D81" s="14"/>
    </row>
    <row r="82" spans="4:4" x14ac:dyDescent="0.25">
      <c r="D82" s="14"/>
    </row>
    <row r="83" spans="4:4" x14ac:dyDescent="0.25">
      <c r="D83" s="14"/>
    </row>
    <row r="84" spans="4:4" x14ac:dyDescent="0.25">
      <c r="D84" s="14"/>
    </row>
    <row r="85" spans="4:4" x14ac:dyDescent="0.25">
      <c r="D85" s="14"/>
    </row>
    <row r="86" spans="4:4" x14ac:dyDescent="0.25">
      <c r="D86" s="14"/>
    </row>
    <row r="87" spans="4:4" x14ac:dyDescent="0.25">
      <c r="D87" s="14"/>
    </row>
    <row r="88" spans="4:4" x14ac:dyDescent="0.25">
      <c r="D88" s="14"/>
    </row>
    <row r="89" spans="4:4" x14ac:dyDescent="0.25">
      <c r="D89" s="14"/>
    </row>
    <row r="90" spans="4:4" x14ac:dyDescent="0.25">
      <c r="D90" s="14"/>
    </row>
    <row r="91" spans="4:4" x14ac:dyDescent="0.25">
      <c r="D91" s="14"/>
    </row>
    <row r="92" spans="4:4" x14ac:dyDescent="0.25">
      <c r="D92" s="14"/>
    </row>
    <row r="93" spans="4:4" x14ac:dyDescent="0.25">
      <c r="D93" s="14"/>
    </row>
    <row r="94" spans="4:4" x14ac:dyDescent="0.25">
      <c r="D94" s="14"/>
    </row>
    <row r="95" spans="4:4" x14ac:dyDescent="0.25">
      <c r="D95" s="14"/>
    </row>
    <row r="96" spans="4:4" x14ac:dyDescent="0.25">
      <c r="D96" s="14"/>
    </row>
    <row r="97" spans="4:4" x14ac:dyDescent="0.25">
      <c r="D97" s="14"/>
    </row>
    <row r="98" spans="4:4" x14ac:dyDescent="0.25">
      <c r="D98" s="14"/>
    </row>
    <row r="99" spans="4:4" x14ac:dyDescent="0.25">
      <c r="D99" s="14"/>
    </row>
    <row r="100" spans="4:4" x14ac:dyDescent="0.25">
      <c r="D100" s="14"/>
    </row>
    <row r="101" spans="4:4" x14ac:dyDescent="0.25">
      <c r="D101" s="14"/>
    </row>
    <row r="102" spans="4:4" x14ac:dyDescent="0.25">
      <c r="D102" s="14"/>
    </row>
    <row r="103" spans="4:4" x14ac:dyDescent="0.25">
      <c r="D103" s="14"/>
    </row>
    <row r="104" spans="4:4" x14ac:dyDescent="0.25">
      <c r="D104" s="14"/>
    </row>
    <row r="105" spans="4:4" x14ac:dyDescent="0.25">
      <c r="D105" s="14"/>
    </row>
    <row r="106" spans="4:4" x14ac:dyDescent="0.25">
      <c r="D106" s="14"/>
    </row>
    <row r="107" spans="4:4" x14ac:dyDescent="0.25">
      <c r="D107" s="14"/>
    </row>
    <row r="108" spans="4:4" x14ac:dyDescent="0.25">
      <c r="D108" s="14"/>
    </row>
    <row r="109" spans="4:4" x14ac:dyDescent="0.25">
      <c r="D109" s="14"/>
    </row>
    <row r="110" spans="4:4" x14ac:dyDescent="0.25">
      <c r="D110" s="14"/>
    </row>
    <row r="111" spans="4:4" x14ac:dyDescent="0.25">
      <c r="D111" s="14"/>
    </row>
    <row r="112" spans="4:4" x14ac:dyDescent="0.25">
      <c r="D112" s="14"/>
    </row>
    <row r="113" spans="4:4" x14ac:dyDescent="0.25">
      <c r="D113" s="14"/>
    </row>
    <row r="114" spans="4:4" x14ac:dyDescent="0.25">
      <c r="D114" s="14"/>
    </row>
    <row r="115" spans="4:4" x14ac:dyDescent="0.25">
      <c r="D115" s="14"/>
    </row>
    <row r="116" spans="4:4" x14ac:dyDescent="0.25">
      <c r="D116" s="14"/>
    </row>
    <row r="117" spans="4:4" x14ac:dyDescent="0.25">
      <c r="D117" s="14"/>
    </row>
    <row r="118" spans="4:4" x14ac:dyDescent="0.25">
      <c r="D118" s="14"/>
    </row>
    <row r="119" spans="4:4" x14ac:dyDescent="0.25">
      <c r="D119" s="14"/>
    </row>
    <row r="120" spans="4:4" x14ac:dyDescent="0.25">
      <c r="D120" s="14"/>
    </row>
    <row r="121" spans="4:4" x14ac:dyDescent="0.25">
      <c r="D121" s="14"/>
    </row>
    <row r="122" spans="4:4" x14ac:dyDescent="0.25">
      <c r="D122" s="14"/>
    </row>
    <row r="123" spans="4:4" x14ac:dyDescent="0.25">
      <c r="D123" s="14"/>
    </row>
    <row r="124" spans="4:4" x14ac:dyDescent="0.25">
      <c r="D124" s="14"/>
    </row>
    <row r="125" spans="4:4" x14ac:dyDescent="0.25">
      <c r="D125" s="14"/>
    </row>
    <row r="126" spans="4:4" x14ac:dyDescent="0.25">
      <c r="D126" s="14"/>
    </row>
    <row r="127" spans="4:4" x14ac:dyDescent="0.25">
      <c r="D127" s="14"/>
    </row>
    <row r="128" spans="4:4" x14ac:dyDescent="0.25">
      <c r="D128" s="14"/>
    </row>
    <row r="129" spans="4:4" x14ac:dyDescent="0.25">
      <c r="D129" s="14"/>
    </row>
    <row r="130" spans="4:4" x14ac:dyDescent="0.25">
      <c r="D130" s="14"/>
    </row>
    <row r="131" spans="4:4" x14ac:dyDescent="0.25">
      <c r="D131" s="14"/>
    </row>
    <row r="132" spans="4:4" x14ac:dyDescent="0.25">
      <c r="D132" s="14"/>
    </row>
    <row r="133" spans="4:4" x14ac:dyDescent="0.25">
      <c r="D133" s="14"/>
    </row>
    <row r="134" spans="4:4" x14ac:dyDescent="0.25">
      <c r="D134" s="14"/>
    </row>
    <row r="135" spans="4:4" x14ac:dyDescent="0.25">
      <c r="D135" s="14"/>
    </row>
    <row r="136" spans="4:4" x14ac:dyDescent="0.25">
      <c r="D136" s="14"/>
    </row>
    <row r="137" spans="4:4" x14ac:dyDescent="0.25">
      <c r="D137" s="14"/>
    </row>
    <row r="138" spans="4:4" x14ac:dyDescent="0.25">
      <c r="D138" s="14"/>
    </row>
    <row r="139" spans="4:4" x14ac:dyDescent="0.25">
      <c r="D139" s="14"/>
    </row>
    <row r="140" spans="4:4" x14ac:dyDescent="0.25">
      <c r="D140" s="14"/>
    </row>
    <row r="141" spans="4:4" x14ac:dyDescent="0.25">
      <c r="D141" s="14"/>
    </row>
    <row r="142" spans="4:4" x14ac:dyDescent="0.25">
      <c r="D142" s="14"/>
    </row>
    <row r="143" spans="4:4" x14ac:dyDescent="0.25">
      <c r="D143" s="14"/>
    </row>
    <row r="144" spans="4:4" x14ac:dyDescent="0.25">
      <c r="D144" s="14"/>
    </row>
    <row r="145" spans="4:4" x14ac:dyDescent="0.25">
      <c r="D145" s="14"/>
    </row>
    <row r="146" spans="4:4" x14ac:dyDescent="0.25">
      <c r="D146" s="14"/>
    </row>
    <row r="147" spans="4:4" x14ac:dyDescent="0.25">
      <c r="D147" s="14"/>
    </row>
    <row r="148" spans="4:4" x14ac:dyDescent="0.25">
      <c r="D148" s="14"/>
    </row>
    <row r="149" spans="4:4" x14ac:dyDescent="0.25">
      <c r="D149" s="14"/>
    </row>
    <row r="150" spans="4:4" x14ac:dyDescent="0.25">
      <c r="D150" s="14"/>
    </row>
    <row r="151" spans="4:4" x14ac:dyDescent="0.25">
      <c r="D151" s="14"/>
    </row>
    <row r="152" spans="4:4" x14ac:dyDescent="0.25">
      <c r="D152" s="14"/>
    </row>
    <row r="153" spans="4:4" x14ac:dyDescent="0.25">
      <c r="D153" s="14"/>
    </row>
    <row r="154" spans="4:4" x14ac:dyDescent="0.25">
      <c r="D154" s="14"/>
    </row>
    <row r="155" spans="4:4" x14ac:dyDescent="0.25">
      <c r="D155" s="14"/>
    </row>
    <row r="156" spans="4:4" x14ac:dyDescent="0.25">
      <c r="D156" s="14"/>
    </row>
    <row r="157" spans="4:4" x14ac:dyDescent="0.25">
      <c r="D157" s="14"/>
    </row>
    <row r="158" spans="4:4" x14ac:dyDescent="0.25">
      <c r="D158" s="14"/>
    </row>
    <row r="159" spans="4:4" x14ac:dyDescent="0.25">
      <c r="D159" s="14"/>
    </row>
    <row r="160" spans="4:4" x14ac:dyDescent="0.25">
      <c r="D160" s="14"/>
    </row>
    <row r="161" spans="4:4" x14ac:dyDescent="0.25">
      <c r="D161" s="14"/>
    </row>
    <row r="162" spans="4:4" x14ac:dyDescent="0.25">
      <c r="D162" s="14"/>
    </row>
    <row r="163" spans="4:4" x14ac:dyDescent="0.25">
      <c r="D163" s="14"/>
    </row>
    <row r="164" spans="4:4" x14ac:dyDescent="0.25">
      <c r="D164" s="14"/>
    </row>
    <row r="165" spans="4:4" x14ac:dyDescent="0.25">
      <c r="D165" s="14"/>
    </row>
    <row r="166" spans="4:4" x14ac:dyDescent="0.25">
      <c r="D166" s="14"/>
    </row>
    <row r="167" spans="4:4" x14ac:dyDescent="0.25">
      <c r="D167" s="14"/>
    </row>
    <row r="168" spans="4:4" x14ac:dyDescent="0.25">
      <c r="D168" s="14"/>
    </row>
    <row r="169" spans="4:4" x14ac:dyDescent="0.25">
      <c r="D169" s="14"/>
    </row>
    <row r="170" spans="4:4" x14ac:dyDescent="0.25">
      <c r="D170" s="14"/>
    </row>
    <row r="171" spans="4:4" x14ac:dyDescent="0.25">
      <c r="D171" s="14"/>
    </row>
    <row r="172" spans="4:4" x14ac:dyDescent="0.25">
      <c r="D172" s="14"/>
    </row>
    <row r="173" spans="4:4" x14ac:dyDescent="0.25">
      <c r="D173" s="14"/>
    </row>
    <row r="174" spans="4:4" x14ac:dyDescent="0.25">
      <c r="D174" s="14"/>
    </row>
    <row r="175" spans="4:4" x14ac:dyDescent="0.25">
      <c r="D175" s="14"/>
    </row>
    <row r="176" spans="4:4" x14ac:dyDescent="0.25">
      <c r="D176" s="14"/>
    </row>
    <row r="177" spans="4:4" x14ac:dyDescent="0.25">
      <c r="D177" s="14"/>
    </row>
    <row r="178" spans="4:4" x14ac:dyDescent="0.25">
      <c r="D178" s="14"/>
    </row>
    <row r="179" spans="4:4" x14ac:dyDescent="0.25">
      <c r="D179" s="14"/>
    </row>
    <row r="180" spans="4:4" x14ac:dyDescent="0.25">
      <c r="D180" s="14"/>
    </row>
    <row r="181" spans="4:4" x14ac:dyDescent="0.25">
      <c r="D181" s="14"/>
    </row>
    <row r="182" spans="4:4" x14ac:dyDescent="0.25">
      <c r="D182" s="14"/>
    </row>
    <row r="183" spans="4:4" x14ac:dyDescent="0.25">
      <c r="D183" s="14"/>
    </row>
    <row r="184" spans="4:4" x14ac:dyDescent="0.25">
      <c r="D184" s="14"/>
    </row>
    <row r="185" spans="4:4" x14ac:dyDescent="0.25">
      <c r="D185" s="14"/>
    </row>
    <row r="186" spans="4:4" x14ac:dyDescent="0.25">
      <c r="D186" s="14"/>
    </row>
    <row r="187" spans="4:4" x14ac:dyDescent="0.25">
      <c r="D187" s="14"/>
    </row>
    <row r="188" spans="4:4" x14ac:dyDescent="0.25">
      <c r="D188" s="14"/>
    </row>
    <row r="189" spans="4:4" x14ac:dyDescent="0.25">
      <c r="D189" s="14"/>
    </row>
    <row r="190" spans="4:4" x14ac:dyDescent="0.25">
      <c r="D190" s="14"/>
    </row>
    <row r="191" spans="4:4" x14ac:dyDescent="0.25">
      <c r="D191" s="14"/>
    </row>
    <row r="192" spans="4:4" x14ac:dyDescent="0.25">
      <c r="D192" s="14"/>
    </row>
    <row r="193" spans="4:4" x14ac:dyDescent="0.25">
      <c r="D193" s="14"/>
    </row>
    <row r="194" spans="4:4" x14ac:dyDescent="0.25">
      <c r="D194" s="14"/>
    </row>
    <row r="195" spans="4:4" x14ac:dyDescent="0.25">
      <c r="D195" s="14"/>
    </row>
    <row r="196" spans="4:4" x14ac:dyDescent="0.25">
      <c r="D196" s="14"/>
    </row>
    <row r="197" spans="4:4" x14ac:dyDescent="0.25">
      <c r="D197" s="14"/>
    </row>
    <row r="198" spans="4:4" x14ac:dyDescent="0.25">
      <c r="D198" s="14"/>
    </row>
    <row r="199" spans="4:4" x14ac:dyDescent="0.25">
      <c r="D199" s="14"/>
    </row>
    <row r="200" spans="4:4" x14ac:dyDescent="0.25">
      <c r="D200" s="14"/>
    </row>
    <row r="201" spans="4:4" x14ac:dyDescent="0.25">
      <c r="D201" s="14"/>
    </row>
    <row r="202" spans="4:4" x14ac:dyDescent="0.25">
      <c r="D202" s="14"/>
    </row>
    <row r="203" spans="4:4" x14ac:dyDescent="0.25">
      <c r="D203" s="14"/>
    </row>
    <row r="204" spans="4:4" x14ac:dyDescent="0.25">
      <c r="D204" s="14"/>
    </row>
    <row r="205" spans="4:4" x14ac:dyDescent="0.25">
      <c r="D205" s="14"/>
    </row>
    <row r="206" spans="4:4" x14ac:dyDescent="0.25">
      <c r="D206" s="14"/>
    </row>
    <row r="207" spans="4:4" x14ac:dyDescent="0.25">
      <c r="D207" s="14"/>
    </row>
    <row r="208" spans="4:4" x14ac:dyDescent="0.25">
      <c r="D208" s="14"/>
    </row>
    <row r="209" spans="4:4" x14ac:dyDescent="0.25">
      <c r="D209" s="14"/>
    </row>
    <row r="210" spans="4:4" x14ac:dyDescent="0.25">
      <c r="D210" s="14"/>
    </row>
    <row r="211" spans="4:4" x14ac:dyDescent="0.25">
      <c r="D211" s="14"/>
    </row>
    <row r="212" spans="4:4" x14ac:dyDescent="0.25">
      <c r="D212" s="14"/>
    </row>
    <row r="213" spans="4:4" x14ac:dyDescent="0.25">
      <c r="D213" s="14"/>
    </row>
    <row r="214" spans="4:4" x14ac:dyDescent="0.25">
      <c r="D214" s="14"/>
    </row>
    <row r="215" spans="4:4" x14ac:dyDescent="0.25">
      <c r="D215" s="14"/>
    </row>
    <row r="216" spans="4:4" x14ac:dyDescent="0.25">
      <c r="D216" s="14"/>
    </row>
    <row r="217" spans="4:4" x14ac:dyDescent="0.25">
      <c r="D217" s="14"/>
    </row>
    <row r="218" spans="4:4" x14ac:dyDescent="0.25">
      <c r="D218" s="14"/>
    </row>
    <row r="219" spans="4:4" x14ac:dyDescent="0.25">
      <c r="D219" s="14"/>
    </row>
    <row r="220" spans="4:4" x14ac:dyDescent="0.25">
      <c r="D220" s="14"/>
    </row>
    <row r="221" spans="4:4" x14ac:dyDescent="0.25">
      <c r="D221" s="14"/>
    </row>
    <row r="222" spans="4:4" x14ac:dyDescent="0.25">
      <c r="D222" s="14"/>
    </row>
    <row r="223" spans="4:4" x14ac:dyDescent="0.25">
      <c r="D223" s="14"/>
    </row>
    <row r="224" spans="4:4" x14ac:dyDescent="0.25">
      <c r="D224" s="14"/>
    </row>
    <row r="225" spans="4:4" x14ac:dyDescent="0.25">
      <c r="D225" s="14"/>
    </row>
    <row r="226" spans="4:4" x14ac:dyDescent="0.25">
      <c r="D226" s="14"/>
    </row>
    <row r="227" spans="4:4" x14ac:dyDescent="0.25">
      <c r="D227" s="14"/>
    </row>
    <row r="228" spans="4:4" x14ac:dyDescent="0.25">
      <c r="D228" s="14"/>
    </row>
    <row r="229" spans="4:4" x14ac:dyDescent="0.25">
      <c r="D229" s="14"/>
    </row>
    <row r="230" spans="4:4" x14ac:dyDescent="0.25">
      <c r="D230" s="14"/>
    </row>
    <row r="231" spans="4:4" x14ac:dyDescent="0.25">
      <c r="D231" s="1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31"/>
  <sheetViews>
    <sheetView workbookViewId="0"/>
  </sheetViews>
  <sheetFormatPr defaultRowHeight="15" x14ac:dyDescent="0.25"/>
  <cols>
    <col min="1" max="1" width="57" customWidth="1"/>
    <col min="2" max="2" width="17.5703125" bestFit="1" customWidth="1"/>
    <col min="3" max="3" width="24.7109375" style="1" customWidth="1"/>
    <col min="4" max="6" width="24.7109375" customWidth="1"/>
  </cols>
  <sheetData>
    <row r="2" spans="1:6" ht="38.25" x14ac:dyDescent="0.25">
      <c r="A2" s="13" t="s">
        <v>42</v>
      </c>
      <c r="B2" s="13" t="s">
        <v>288</v>
      </c>
      <c r="C2" s="15" t="s">
        <v>267</v>
      </c>
      <c r="D2" s="15" t="s">
        <v>273</v>
      </c>
      <c r="E2" s="15" t="s">
        <v>325</v>
      </c>
      <c r="F2" s="15" t="s">
        <v>326</v>
      </c>
    </row>
    <row r="3" spans="1:6" x14ac:dyDescent="0.25">
      <c r="A3" s="3" t="s">
        <v>43</v>
      </c>
      <c r="B3" s="8" t="s">
        <v>289</v>
      </c>
      <c r="C3" s="8">
        <v>1.9800000000000002E-2</v>
      </c>
      <c r="D3" s="22">
        <f>C3</f>
        <v>1.9800000000000002E-2</v>
      </c>
      <c r="E3" s="23">
        <f>C3*0.011248</f>
        <v>2.2271040000000001E-4</v>
      </c>
      <c r="F3" s="23">
        <f>D3*0.011248</f>
        <v>2.2271040000000001E-4</v>
      </c>
    </row>
    <row r="4" spans="1:6" x14ac:dyDescent="0.25">
      <c r="A4" s="3" t="s">
        <v>44</v>
      </c>
      <c r="B4" s="8" t="s">
        <v>290</v>
      </c>
      <c r="C4" s="8">
        <v>1.9800000000000002E-2</v>
      </c>
      <c r="D4" s="22">
        <f t="shared" ref="D4:D67" si="0">C4</f>
        <v>1.9800000000000002E-2</v>
      </c>
      <c r="E4" s="23">
        <f t="shared" ref="E4:E67" si="1">C4*0.011248</f>
        <v>2.2271040000000001E-4</v>
      </c>
      <c r="F4" s="23">
        <f t="shared" ref="F4:F67" si="2">D4*0.011248</f>
        <v>2.2271040000000001E-4</v>
      </c>
    </row>
    <row r="5" spans="1:6" x14ac:dyDescent="0.25">
      <c r="A5" s="3" t="s">
        <v>45</v>
      </c>
      <c r="B5" s="8" t="s">
        <v>289</v>
      </c>
      <c r="C5" s="8">
        <v>1.9800000000000002E-2</v>
      </c>
      <c r="D5" s="22">
        <f t="shared" si="0"/>
        <v>1.9800000000000002E-2</v>
      </c>
      <c r="E5" s="23">
        <f t="shared" si="1"/>
        <v>2.2271040000000001E-4</v>
      </c>
      <c r="F5" s="23">
        <f t="shared" si="2"/>
        <v>2.2271040000000001E-4</v>
      </c>
    </row>
    <row r="6" spans="1:6" x14ac:dyDescent="0.25">
      <c r="A6" s="3" t="s">
        <v>46</v>
      </c>
      <c r="B6" s="8" t="s">
        <v>289</v>
      </c>
      <c r="C6" s="8">
        <v>1.9800000000000002E-2</v>
      </c>
      <c r="D6" s="22">
        <f t="shared" si="0"/>
        <v>1.9800000000000002E-2</v>
      </c>
      <c r="E6" s="23">
        <f t="shared" si="1"/>
        <v>2.2271040000000001E-4</v>
      </c>
      <c r="F6" s="23">
        <f t="shared" si="2"/>
        <v>2.2271040000000001E-4</v>
      </c>
    </row>
    <row r="7" spans="1:6" x14ac:dyDescent="0.25">
      <c r="A7" s="3" t="s">
        <v>47</v>
      </c>
      <c r="B7" s="8" t="s">
        <v>291</v>
      </c>
      <c r="C7" s="8">
        <v>1.9800000000000002E-2</v>
      </c>
      <c r="D7" s="22">
        <f t="shared" si="0"/>
        <v>1.9800000000000002E-2</v>
      </c>
      <c r="E7" s="23">
        <f t="shared" si="1"/>
        <v>2.2271040000000001E-4</v>
      </c>
      <c r="F7" s="23">
        <f t="shared" si="2"/>
        <v>2.2271040000000001E-4</v>
      </c>
    </row>
    <row r="8" spans="1:6" x14ac:dyDescent="0.25">
      <c r="A8" s="3" t="s">
        <v>48</v>
      </c>
      <c r="B8" s="8" t="s">
        <v>289</v>
      </c>
      <c r="C8" s="8">
        <v>1.9800000000000002E-2</v>
      </c>
      <c r="D8" s="22">
        <f t="shared" si="0"/>
        <v>1.9800000000000002E-2</v>
      </c>
      <c r="E8" s="23">
        <f t="shared" si="1"/>
        <v>2.2271040000000001E-4</v>
      </c>
      <c r="F8" s="23">
        <f t="shared" si="2"/>
        <v>2.2271040000000001E-4</v>
      </c>
    </row>
    <row r="9" spans="1:6" x14ac:dyDescent="0.25">
      <c r="A9" s="3" t="s">
        <v>49</v>
      </c>
      <c r="B9" s="8" t="s">
        <v>289</v>
      </c>
      <c r="C9" s="8">
        <v>1.9800000000000002E-2</v>
      </c>
      <c r="D9" s="22">
        <f t="shared" si="0"/>
        <v>1.9800000000000002E-2</v>
      </c>
      <c r="E9" s="23">
        <f t="shared" si="1"/>
        <v>2.2271040000000001E-4</v>
      </c>
      <c r="F9" s="23">
        <f t="shared" si="2"/>
        <v>2.2271040000000001E-4</v>
      </c>
    </row>
    <row r="10" spans="1:6" x14ac:dyDescent="0.25">
      <c r="A10" s="3" t="s">
        <v>50</v>
      </c>
      <c r="B10" s="8" t="s">
        <v>289</v>
      </c>
      <c r="C10" s="8">
        <v>1.9800000000000002E-2</v>
      </c>
      <c r="D10" s="22">
        <f t="shared" si="0"/>
        <v>1.9800000000000002E-2</v>
      </c>
      <c r="E10" s="23">
        <f t="shared" si="1"/>
        <v>2.2271040000000001E-4</v>
      </c>
      <c r="F10" s="23">
        <f t="shared" si="2"/>
        <v>2.2271040000000001E-4</v>
      </c>
    </row>
    <row r="11" spans="1:6" x14ac:dyDescent="0.25">
      <c r="A11" s="3" t="s">
        <v>51</v>
      </c>
      <c r="B11" s="8" t="s">
        <v>289</v>
      </c>
      <c r="C11" s="8">
        <v>1.9800000000000002E-2</v>
      </c>
      <c r="D11" s="22">
        <f t="shared" si="0"/>
        <v>1.9800000000000002E-2</v>
      </c>
      <c r="E11" s="23">
        <f t="shared" si="1"/>
        <v>2.2271040000000001E-4</v>
      </c>
      <c r="F11" s="23">
        <f t="shared" si="2"/>
        <v>2.2271040000000001E-4</v>
      </c>
    </row>
    <row r="12" spans="1:6" x14ac:dyDescent="0.25">
      <c r="A12" s="3" t="s">
        <v>52</v>
      </c>
      <c r="B12" s="8" t="s">
        <v>289</v>
      </c>
      <c r="C12" s="8">
        <v>1.9800000000000002E-2</v>
      </c>
      <c r="D12" s="22">
        <f t="shared" si="0"/>
        <v>1.9800000000000002E-2</v>
      </c>
      <c r="E12" s="23">
        <f t="shared" si="1"/>
        <v>2.2271040000000001E-4</v>
      </c>
      <c r="F12" s="23">
        <f t="shared" si="2"/>
        <v>2.2271040000000001E-4</v>
      </c>
    </row>
    <row r="13" spans="1:6" x14ac:dyDescent="0.25">
      <c r="A13" s="3" t="s">
        <v>53</v>
      </c>
      <c r="B13" s="8" t="s">
        <v>289</v>
      </c>
      <c r="C13" s="8">
        <v>1.9800000000000002E-2</v>
      </c>
      <c r="D13" s="22">
        <f t="shared" si="0"/>
        <v>1.9800000000000002E-2</v>
      </c>
      <c r="E13" s="23">
        <f t="shared" si="1"/>
        <v>2.2271040000000001E-4</v>
      </c>
      <c r="F13" s="23">
        <f t="shared" si="2"/>
        <v>2.2271040000000001E-4</v>
      </c>
    </row>
    <row r="14" spans="1:6" x14ac:dyDescent="0.25">
      <c r="A14" s="3" t="s">
        <v>54</v>
      </c>
      <c r="B14" s="8" t="s">
        <v>282</v>
      </c>
      <c r="C14" s="8">
        <v>9.9000000000000008E-3</v>
      </c>
      <c r="D14" s="22">
        <f t="shared" si="0"/>
        <v>9.9000000000000008E-3</v>
      </c>
      <c r="E14" s="23">
        <f t="shared" si="1"/>
        <v>1.1135520000000001E-4</v>
      </c>
      <c r="F14" s="23">
        <f t="shared" si="2"/>
        <v>1.1135520000000001E-4</v>
      </c>
    </row>
    <row r="15" spans="1:6" x14ac:dyDescent="0.25">
      <c r="A15" s="3" t="s">
        <v>55</v>
      </c>
      <c r="B15" s="8" t="s">
        <v>289</v>
      </c>
      <c r="C15" s="8">
        <v>1.9800000000000002E-2</v>
      </c>
      <c r="D15" s="22">
        <f t="shared" si="0"/>
        <v>1.9800000000000002E-2</v>
      </c>
      <c r="E15" s="23">
        <f t="shared" si="1"/>
        <v>2.2271040000000001E-4</v>
      </c>
      <c r="F15" s="23">
        <f t="shared" si="2"/>
        <v>2.2271040000000001E-4</v>
      </c>
    </row>
    <row r="16" spans="1:6" x14ac:dyDescent="0.25">
      <c r="A16" s="3" t="s">
        <v>56</v>
      </c>
      <c r="B16" s="8" t="s">
        <v>289</v>
      </c>
      <c r="C16" s="8">
        <v>1.9800000000000002E-2</v>
      </c>
      <c r="D16" s="22">
        <f t="shared" si="0"/>
        <v>1.9800000000000002E-2</v>
      </c>
      <c r="E16" s="23">
        <f t="shared" si="1"/>
        <v>2.2271040000000001E-4</v>
      </c>
      <c r="F16" s="23">
        <f t="shared" si="2"/>
        <v>2.2271040000000001E-4</v>
      </c>
    </row>
    <row r="17" spans="1:6" x14ac:dyDescent="0.25">
      <c r="A17" s="3" t="s">
        <v>57</v>
      </c>
      <c r="B17" s="8" t="s">
        <v>282</v>
      </c>
      <c r="C17" s="8">
        <v>9.9000000000000008E-3</v>
      </c>
      <c r="D17" s="22">
        <f t="shared" si="0"/>
        <v>9.9000000000000008E-3</v>
      </c>
      <c r="E17" s="23">
        <f t="shared" si="1"/>
        <v>1.1135520000000001E-4</v>
      </c>
      <c r="F17" s="23">
        <f t="shared" si="2"/>
        <v>1.1135520000000001E-4</v>
      </c>
    </row>
    <row r="18" spans="1:6" x14ac:dyDescent="0.25">
      <c r="A18" s="3" t="s">
        <v>58</v>
      </c>
      <c r="B18" s="8" t="s">
        <v>292</v>
      </c>
      <c r="C18" s="8">
        <v>1.9800000000000002E-2</v>
      </c>
      <c r="D18" s="22">
        <f t="shared" si="0"/>
        <v>1.9800000000000002E-2</v>
      </c>
      <c r="E18" s="23">
        <f t="shared" si="1"/>
        <v>2.2271040000000001E-4</v>
      </c>
      <c r="F18" s="23">
        <f t="shared" si="2"/>
        <v>2.2271040000000001E-4</v>
      </c>
    </row>
    <row r="19" spans="1:6" x14ac:dyDescent="0.25">
      <c r="A19" s="3" t="s">
        <v>59</v>
      </c>
      <c r="B19" s="8" t="s">
        <v>290</v>
      </c>
      <c r="C19" s="8">
        <v>1.9800000000000002E-2</v>
      </c>
      <c r="D19" s="22">
        <f t="shared" si="0"/>
        <v>1.9800000000000002E-2</v>
      </c>
      <c r="E19" s="23">
        <f t="shared" si="1"/>
        <v>2.2271040000000001E-4</v>
      </c>
      <c r="F19" s="23">
        <f t="shared" si="2"/>
        <v>2.2271040000000001E-4</v>
      </c>
    </row>
    <row r="20" spans="1:6" x14ac:dyDescent="0.25">
      <c r="A20" s="3" t="s">
        <v>60</v>
      </c>
      <c r="B20" s="8" t="s">
        <v>292</v>
      </c>
      <c r="C20" s="8">
        <v>1.9800000000000002E-2</v>
      </c>
      <c r="D20" s="22">
        <f t="shared" si="0"/>
        <v>1.9800000000000002E-2</v>
      </c>
      <c r="E20" s="23">
        <f t="shared" si="1"/>
        <v>2.2271040000000001E-4</v>
      </c>
      <c r="F20" s="23">
        <f t="shared" si="2"/>
        <v>2.2271040000000001E-4</v>
      </c>
    </row>
    <row r="21" spans="1:6" x14ac:dyDescent="0.25">
      <c r="A21" s="3" t="s">
        <v>61</v>
      </c>
      <c r="B21" s="8" t="s">
        <v>289</v>
      </c>
      <c r="C21" s="8">
        <v>1.9800000000000002E-2</v>
      </c>
      <c r="D21" s="22">
        <f t="shared" si="0"/>
        <v>1.9800000000000002E-2</v>
      </c>
      <c r="E21" s="23">
        <f t="shared" si="1"/>
        <v>2.2271040000000001E-4</v>
      </c>
      <c r="F21" s="23">
        <f t="shared" si="2"/>
        <v>2.2271040000000001E-4</v>
      </c>
    </row>
    <row r="22" spans="1:6" x14ac:dyDescent="0.25">
      <c r="A22" s="3" t="s">
        <v>62</v>
      </c>
      <c r="B22" s="8" t="s">
        <v>289</v>
      </c>
      <c r="C22" s="8">
        <v>1.9800000000000002E-2</v>
      </c>
      <c r="D22" s="22">
        <f t="shared" si="0"/>
        <v>1.9800000000000002E-2</v>
      </c>
      <c r="E22" s="23">
        <f t="shared" si="1"/>
        <v>2.2271040000000001E-4</v>
      </c>
      <c r="F22" s="23">
        <f t="shared" si="2"/>
        <v>2.2271040000000001E-4</v>
      </c>
    </row>
    <row r="23" spans="1:6" x14ac:dyDescent="0.25">
      <c r="A23" s="3" t="s">
        <v>63</v>
      </c>
      <c r="B23" s="8" t="s">
        <v>290</v>
      </c>
      <c r="C23" s="8">
        <v>1.9800000000000002E-2</v>
      </c>
      <c r="D23" s="22">
        <f t="shared" si="0"/>
        <v>1.9800000000000002E-2</v>
      </c>
      <c r="E23" s="23">
        <f t="shared" si="1"/>
        <v>2.2271040000000001E-4</v>
      </c>
      <c r="F23" s="23">
        <f t="shared" si="2"/>
        <v>2.2271040000000001E-4</v>
      </c>
    </row>
    <row r="24" spans="1:6" x14ac:dyDescent="0.25">
      <c r="A24" s="3" t="s">
        <v>64</v>
      </c>
      <c r="B24" s="8" t="s">
        <v>282</v>
      </c>
      <c r="C24" s="8">
        <v>9.9000000000000008E-3</v>
      </c>
      <c r="D24" s="22">
        <f t="shared" si="0"/>
        <v>9.9000000000000008E-3</v>
      </c>
      <c r="E24" s="23">
        <f t="shared" si="1"/>
        <v>1.1135520000000001E-4</v>
      </c>
      <c r="F24" s="23">
        <f t="shared" si="2"/>
        <v>1.1135520000000001E-4</v>
      </c>
    </row>
    <row r="25" spans="1:6" x14ac:dyDescent="0.25">
      <c r="A25" s="3" t="s">
        <v>65</v>
      </c>
      <c r="B25" s="8" t="s">
        <v>291</v>
      </c>
      <c r="C25" s="8">
        <v>1.9800000000000002E-2</v>
      </c>
      <c r="D25" s="22">
        <f t="shared" si="0"/>
        <v>1.9800000000000002E-2</v>
      </c>
      <c r="E25" s="23">
        <f t="shared" si="1"/>
        <v>2.2271040000000001E-4</v>
      </c>
      <c r="F25" s="23">
        <f t="shared" si="2"/>
        <v>2.2271040000000001E-4</v>
      </c>
    </row>
    <row r="26" spans="1:6" x14ac:dyDescent="0.25">
      <c r="A26" s="3" t="s">
        <v>66</v>
      </c>
      <c r="B26" s="8" t="s">
        <v>282</v>
      </c>
      <c r="C26" s="8">
        <v>9.9000000000000008E-3</v>
      </c>
      <c r="D26" s="22">
        <f t="shared" si="0"/>
        <v>9.9000000000000008E-3</v>
      </c>
      <c r="E26" s="23">
        <f t="shared" si="1"/>
        <v>1.1135520000000001E-4</v>
      </c>
      <c r="F26" s="23">
        <f t="shared" si="2"/>
        <v>1.1135520000000001E-4</v>
      </c>
    </row>
    <row r="27" spans="1:6" x14ac:dyDescent="0.25">
      <c r="A27" s="3" t="s">
        <v>67</v>
      </c>
      <c r="B27" s="8" t="s">
        <v>282</v>
      </c>
      <c r="C27" s="8">
        <v>9.9000000000000008E-3</v>
      </c>
      <c r="D27" s="22">
        <f t="shared" si="0"/>
        <v>9.9000000000000008E-3</v>
      </c>
      <c r="E27" s="23">
        <f t="shared" si="1"/>
        <v>1.1135520000000001E-4</v>
      </c>
      <c r="F27" s="23">
        <f t="shared" si="2"/>
        <v>1.1135520000000001E-4</v>
      </c>
    </row>
    <row r="28" spans="1:6" x14ac:dyDescent="0.25">
      <c r="A28" s="3" t="s">
        <v>68</v>
      </c>
      <c r="B28" s="8" t="s">
        <v>289</v>
      </c>
      <c r="C28" s="8">
        <v>1.9800000000000002E-2</v>
      </c>
      <c r="D28" s="22">
        <f t="shared" si="0"/>
        <v>1.9800000000000002E-2</v>
      </c>
      <c r="E28" s="23">
        <f t="shared" si="1"/>
        <v>2.2271040000000001E-4</v>
      </c>
      <c r="F28" s="23">
        <f t="shared" si="2"/>
        <v>2.2271040000000001E-4</v>
      </c>
    </row>
    <row r="29" spans="1:6" x14ac:dyDescent="0.25">
      <c r="A29" s="3" t="s">
        <v>69</v>
      </c>
      <c r="B29" s="8" t="s">
        <v>291</v>
      </c>
      <c r="C29" s="8">
        <v>1.9800000000000002E-2</v>
      </c>
      <c r="D29" s="22">
        <f t="shared" si="0"/>
        <v>1.9800000000000002E-2</v>
      </c>
      <c r="E29" s="23">
        <f t="shared" si="1"/>
        <v>2.2271040000000001E-4</v>
      </c>
      <c r="F29" s="23">
        <f t="shared" si="2"/>
        <v>2.2271040000000001E-4</v>
      </c>
    </row>
    <row r="30" spans="1:6" x14ac:dyDescent="0.25">
      <c r="A30" s="3" t="s">
        <v>70</v>
      </c>
      <c r="B30" s="8" t="s">
        <v>289</v>
      </c>
      <c r="C30" s="8">
        <v>1.9800000000000002E-2</v>
      </c>
      <c r="D30" s="22">
        <f t="shared" si="0"/>
        <v>1.9800000000000002E-2</v>
      </c>
      <c r="E30" s="23">
        <f t="shared" si="1"/>
        <v>2.2271040000000001E-4</v>
      </c>
      <c r="F30" s="23">
        <f t="shared" si="2"/>
        <v>2.2271040000000001E-4</v>
      </c>
    </row>
    <row r="31" spans="1:6" x14ac:dyDescent="0.25">
      <c r="A31" s="3" t="s">
        <v>71</v>
      </c>
      <c r="B31" s="8" t="s">
        <v>291</v>
      </c>
      <c r="C31" s="8">
        <v>1.9800000000000002E-2</v>
      </c>
      <c r="D31" s="22">
        <f t="shared" si="0"/>
        <v>1.9800000000000002E-2</v>
      </c>
      <c r="E31" s="23">
        <f t="shared" si="1"/>
        <v>2.2271040000000001E-4</v>
      </c>
      <c r="F31" s="23">
        <f t="shared" si="2"/>
        <v>2.2271040000000001E-4</v>
      </c>
    </row>
    <row r="32" spans="1:6" x14ac:dyDescent="0.25">
      <c r="A32" s="3" t="s">
        <v>72</v>
      </c>
      <c r="B32" s="8" t="s">
        <v>289</v>
      </c>
      <c r="C32" s="8">
        <v>1.9800000000000002E-2</v>
      </c>
      <c r="D32" s="22">
        <f t="shared" si="0"/>
        <v>1.9800000000000002E-2</v>
      </c>
      <c r="E32" s="23">
        <f t="shared" si="1"/>
        <v>2.2271040000000001E-4</v>
      </c>
      <c r="F32" s="23">
        <f t="shared" si="2"/>
        <v>2.2271040000000001E-4</v>
      </c>
    </row>
    <row r="33" spans="1:6" x14ac:dyDescent="0.25">
      <c r="A33" s="3" t="s">
        <v>73</v>
      </c>
      <c r="B33" s="8" t="s">
        <v>291</v>
      </c>
      <c r="C33" s="8">
        <v>1.9800000000000002E-2</v>
      </c>
      <c r="D33" s="22">
        <f t="shared" si="0"/>
        <v>1.9800000000000002E-2</v>
      </c>
      <c r="E33" s="23">
        <f t="shared" si="1"/>
        <v>2.2271040000000001E-4</v>
      </c>
      <c r="F33" s="23">
        <f t="shared" si="2"/>
        <v>2.2271040000000001E-4</v>
      </c>
    </row>
    <row r="34" spans="1:6" x14ac:dyDescent="0.25">
      <c r="A34" s="3" t="s">
        <v>74</v>
      </c>
      <c r="B34" s="8" t="s">
        <v>289</v>
      </c>
      <c r="C34" s="8">
        <v>1.9800000000000002E-2</v>
      </c>
      <c r="D34" s="22">
        <f t="shared" si="0"/>
        <v>1.9800000000000002E-2</v>
      </c>
      <c r="E34" s="23">
        <f t="shared" si="1"/>
        <v>2.2271040000000001E-4</v>
      </c>
      <c r="F34" s="23">
        <f t="shared" si="2"/>
        <v>2.2271040000000001E-4</v>
      </c>
    </row>
    <row r="35" spans="1:6" x14ac:dyDescent="0.25">
      <c r="A35" s="3" t="s">
        <v>75</v>
      </c>
      <c r="B35" s="8" t="s">
        <v>289</v>
      </c>
      <c r="C35" s="8">
        <v>1.9800000000000002E-2</v>
      </c>
      <c r="D35" s="22">
        <f t="shared" si="0"/>
        <v>1.9800000000000002E-2</v>
      </c>
      <c r="E35" s="23">
        <f t="shared" si="1"/>
        <v>2.2271040000000001E-4</v>
      </c>
      <c r="F35" s="23">
        <f t="shared" si="2"/>
        <v>2.2271040000000001E-4</v>
      </c>
    </row>
    <row r="36" spans="1:6" x14ac:dyDescent="0.25">
      <c r="A36" s="3" t="s">
        <v>76</v>
      </c>
      <c r="B36" s="8" t="s">
        <v>290</v>
      </c>
      <c r="C36" s="8">
        <v>1.9800000000000002E-2</v>
      </c>
      <c r="D36" s="22">
        <f t="shared" si="0"/>
        <v>1.9800000000000002E-2</v>
      </c>
      <c r="E36" s="23">
        <f t="shared" si="1"/>
        <v>2.2271040000000001E-4</v>
      </c>
      <c r="F36" s="23">
        <f t="shared" si="2"/>
        <v>2.2271040000000001E-4</v>
      </c>
    </row>
    <row r="37" spans="1:6" x14ac:dyDescent="0.25">
      <c r="A37" s="3" t="s">
        <v>77</v>
      </c>
      <c r="B37" s="8" t="s">
        <v>290</v>
      </c>
      <c r="C37" s="8">
        <v>1.9800000000000002E-2</v>
      </c>
      <c r="D37" s="22">
        <f t="shared" si="0"/>
        <v>1.9800000000000002E-2</v>
      </c>
      <c r="E37" s="23">
        <f t="shared" si="1"/>
        <v>2.2271040000000001E-4</v>
      </c>
      <c r="F37" s="23">
        <f t="shared" si="2"/>
        <v>2.2271040000000001E-4</v>
      </c>
    </row>
    <row r="38" spans="1:6" x14ac:dyDescent="0.25">
      <c r="A38" s="3" t="s">
        <v>78</v>
      </c>
      <c r="B38" s="8" t="s">
        <v>289</v>
      </c>
      <c r="C38" s="8">
        <v>1.9800000000000002E-2</v>
      </c>
      <c r="D38" s="22">
        <f t="shared" si="0"/>
        <v>1.9800000000000002E-2</v>
      </c>
      <c r="E38" s="23">
        <f t="shared" si="1"/>
        <v>2.2271040000000001E-4</v>
      </c>
      <c r="F38" s="23">
        <f t="shared" si="2"/>
        <v>2.2271040000000001E-4</v>
      </c>
    </row>
    <row r="39" spans="1:6" x14ac:dyDescent="0.25">
      <c r="A39" s="3" t="s">
        <v>79</v>
      </c>
      <c r="B39" s="8" t="s">
        <v>289</v>
      </c>
      <c r="C39" s="8">
        <v>1.9800000000000002E-2</v>
      </c>
      <c r="D39" s="22">
        <f t="shared" si="0"/>
        <v>1.9800000000000002E-2</v>
      </c>
      <c r="E39" s="23">
        <f t="shared" si="1"/>
        <v>2.2271040000000001E-4</v>
      </c>
      <c r="F39" s="23">
        <f t="shared" si="2"/>
        <v>2.2271040000000001E-4</v>
      </c>
    </row>
    <row r="40" spans="1:6" x14ac:dyDescent="0.25">
      <c r="A40" s="3" t="s">
        <v>80</v>
      </c>
      <c r="B40" s="8" t="s">
        <v>290</v>
      </c>
      <c r="C40" s="8">
        <v>1.9800000000000002E-2</v>
      </c>
      <c r="D40" s="22">
        <f t="shared" si="0"/>
        <v>1.9800000000000002E-2</v>
      </c>
      <c r="E40" s="23">
        <f t="shared" si="1"/>
        <v>2.2271040000000001E-4</v>
      </c>
      <c r="F40" s="23">
        <f t="shared" si="2"/>
        <v>2.2271040000000001E-4</v>
      </c>
    </row>
    <row r="41" spans="1:6" x14ac:dyDescent="0.25">
      <c r="A41" s="3" t="s">
        <v>81</v>
      </c>
      <c r="B41" s="8" t="s">
        <v>289</v>
      </c>
      <c r="C41" s="8">
        <v>1.9800000000000002E-2</v>
      </c>
      <c r="D41" s="22">
        <f t="shared" si="0"/>
        <v>1.9800000000000002E-2</v>
      </c>
      <c r="E41" s="23">
        <f t="shared" si="1"/>
        <v>2.2271040000000001E-4</v>
      </c>
      <c r="F41" s="23">
        <f t="shared" si="2"/>
        <v>2.2271040000000001E-4</v>
      </c>
    </row>
    <row r="42" spans="1:6" x14ac:dyDescent="0.25">
      <c r="A42" s="3" t="s">
        <v>82</v>
      </c>
      <c r="B42" s="8" t="s">
        <v>289</v>
      </c>
      <c r="C42" s="8">
        <v>1.9800000000000002E-2</v>
      </c>
      <c r="D42" s="22">
        <f t="shared" si="0"/>
        <v>1.9800000000000002E-2</v>
      </c>
      <c r="E42" s="23">
        <f t="shared" si="1"/>
        <v>2.2271040000000001E-4</v>
      </c>
      <c r="F42" s="23">
        <f t="shared" si="2"/>
        <v>2.2271040000000001E-4</v>
      </c>
    </row>
    <row r="43" spans="1:6" x14ac:dyDescent="0.25">
      <c r="A43" s="3" t="s">
        <v>83</v>
      </c>
      <c r="B43" s="8" t="s">
        <v>289</v>
      </c>
      <c r="C43" s="8">
        <v>1.9800000000000002E-2</v>
      </c>
      <c r="D43" s="22">
        <f t="shared" si="0"/>
        <v>1.9800000000000002E-2</v>
      </c>
      <c r="E43" s="23">
        <f t="shared" si="1"/>
        <v>2.2271040000000001E-4</v>
      </c>
      <c r="F43" s="23">
        <f t="shared" si="2"/>
        <v>2.2271040000000001E-4</v>
      </c>
    </row>
    <row r="44" spans="1:6" x14ac:dyDescent="0.25">
      <c r="A44" s="3" t="s">
        <v>84</v>
      </c>
      <c r="B44" s="8" t="s">
        <v>289</v>
      </c>
      <c r="C44" s="8">
        <v>1.9800000000000002E-2</v>
      </c>
      <c r="D44" s="22">
        <f t="shared" si="0"/>
        <v>1.9800000000000002E-2</v>
      </c>
      <c r="E44" s="23">
        <f t="shared" si="1"/>
        <v>2.2271040000000001E-4</v>
      </c>
      <c r="F44" s="23">
        <f t="shared" si="2"/>
        <v>2.2271040000000001E-4</v>
      </c>
    </row>
    <row r="45" spans="1:6" x14ac:dyDescent="0.25">
      <c r="A45" s="3" t="s">
        <v>85</v>
      </c>
      <c r="B45" s="8" t="s">
        <v>290</v>
      </c>
      <c r="C45" s="8">
        <v>1.9800000000000002E-2</v>
      </c>
      <c r="D45" s="22">
        <f t="shared" si="0"/>
        <v>1.9800000000000002E-2</v>
      </c>
      <c r="E45" s="23">
        <f t="shared" si="1"/>
        <v>2.2271040000000001E-4</v>
      </c>
      <c r="F45" s="23">
        <f t="shared" si="2"/>
        <v>2.2271040000000001E-4</v>
      </c>
    </row>
    <row r="46" spans="1:6" x14ac:dyDescent="0.25">
      <c r="A46" s="3" t="s">
        <v>86</v>
      </c>
      <c r="B46" s="8" t="s">
        <v>289</v>
      </c>
      <c r="C46" s="8">
        <v>1.9800000000000002E-2</v>
      </c>
      <c r="D46" s="22">
        <f t="shared" si="0"/>
        <v>1.9800000000000002E-2</v>
      </c>
      <c r="E46" s="23">
        <f t="shared" si="1"/>
        <v>2.2271040000000001E-4</v>
      </c>
      <c r="F46" s="23">
        <f t="shared" si="2"/>
        <v>2.2271040000000001E-4</v>
      </c>
    </row>
    <row r="47" spans="1:6" x14ac:dyDescent="0.25">
      <c r="A47" s="3" t="s">
        <v>87</v>
      </c>
      <c r="B47" s="8" t="s">
        <v>290</v>
      </c>
      <c r="C47" s="8">
        <v>1.9800000000000002E-2</v>
      </c>
      <c r="D47" s="22">
        <f t="shared" si="0"/>
        <v>1.9800000000000002E-2</v>
      </c>
      <c r="E47" s="23">
        <f t="shared" si="1"/>
        <v>2.2271040000000001E-4</v>
      </c>
      <c r="F47" s="23">
        <f t="shared" si="2"/>
        <v>2.2271040000000001E-4</v>
      </c>
    </row>
    <row r="48" spans="1:6" x14ac:dyDescent="0.25">
      <c r="A48" s="3" t="s">
        <v>88</v>
      </c>
      <c r="B48" s="8" t="s">
        <v>289</v>
      </c>
      <c r="C48" s="8">
        <v>1.9800000000000002E-2</v>
      </c>
      <c r="D48" s="22">
        <f t="shared" si="0"/>
        <v>1.9800000000000002E-2</v>
      </c>
      <c r="E48" s="23">
        <f t="shared" si="1"/>
        <v>2.2271040000000001E-4</v>
      </c>
      <c r="F48" s="23">
        <f t="shared" si="2"/>
        <v>2.2271040000000001E-4</v>
      </c>
    </row>
    <row r="49" spans="1:6" x14ac:dyDescent="0.25">
      <c r="A49" s="3" t="s">
        <v>89</v>
      </c>
      <c r="B49" s="8" t="s">
        <v>289</v>
      </c>
      <c r="C49" s="8">
        <v>1.9800000000000002E-2</v>
      </c>
      <c r="D49" s="22">
        <f t="shared" si="0"/>
        <v>1.9800000000000002E-2</v>
      </c>
      <c r="E49" s="23">
        <f t="shared" si="1"/>
        <v>2.2271040000000001E-4</v>
      </c>
      <c r="F49" s="23">
        <f t="shared" si="2"/>
        <v>2.2271040000000001E-4</v>
      </c>
    </row>
    <row r="50" spans="1:6" x14ac:dyDescent="0.25">
      <c r="A50" s="3" t="s">
        <v>90</v>
      </c>
      <c r="B50" s="8" t="s">
        <v>290</v>
      </c>
      <c r="C50" s="8">
        <v>1.9800000000000002E-2</v>
      </c>
      <c r="D50" s="22">
        <f t="shared" si="0"/>
        <v>1.9800000000000002E-2</v>
      </c>
      <c r="E50" s="23">
        <f t="shared" si="1"/>
        <v>2.2271040000000001E-4</v>
      </c>
      <c r="F50" s="23">
        <f t="shared" si="2"/>
        <v>2.2271040000000001E-4</v>
      </c>
    </row>
    <row r="51" spans="1:6" x14ac:dyDescent="0.25">
      <c r="A51" s="3" t="s">
        <v>23</v>
      </c>
      <c r="B51" s="8" t="s">
        <v>282</v>
      </c>
      <c r="C51" s="8">
        <v>9.9000000000000008E-3</v>
      </c>
      <c r="D51" s="22">
        <f t="shared" si="0"/>
        <v>9.9000000000000008E-3</v>
      </c>
      <c r="E51" s="23">
        <f t="shared" si="1"/>
        <v>1.1135520000000001E-4</v>
      </c>
      <c r="F51" s="23">
        <f t="shared" si="2"/>
        <v>1.1135520000000001E-4</v>
      </c>
    </row>
    <row r="52" spans="1:6" x14ac:dyDescent="0.25">
      <c r="A52" s="3" t="s">
        <v>91</v>
      </c>
      <c r="B52" s="8" t="s">
        <v>291</v>
      </c>
      <c r="C52" s="8">
        <v>1.9800000000000002E-2</v>
      </c>
      <c r="D52" s="22">
        <f t="shared" si="0"/>
        <v>1.9800000000000002E-2</v>
      </c>
      <c r="E52" s="23">
        <f t="shared" si="1"/>
        <v>2.2271040000000001E-4</v>
      </c>
      <c r="F52" s="23">
        <f t="shared" si="2"/>
        <v>2.2271040000000001E-4</v>
      </c>
    </row>
    <row r="53" spans="1:6" x14ac:dyDescent="0.25">
      <c r="A53" s="3" t="s">
        <v>92</v>
      </c>
      <c r="B53" s="8" t="s">
        <v>289</v>
      </c>
      <c r="C53" s="8">
        <v>1.9800000000000002E-2</v>
      </c>
      <c r="D53" s="22">
        <f t="shared" si="0"/>
        <v>1.9800000000000002E-2</v>
      </c>
      <c r="E53" s="23">
        <f t="shared" si="1"/>
        <v>2.2271040000000001E-4</v>
      </c>
      <c r="F53" s="23">
        <f t="shared" si="2"/>
        <v>2.2271040000000001E-4</v>
      </c>
    </row>
    <row r="54" spans="1:6" x14ac:dyDescent="0.25">
      <c r="A54" s="3" t="s">
        <v>93</v>
      </c>
      <c r="B54" s="8" t="s">
        <v>290</v>
      </c>
      <c r="C54" s="8">
        <v>1.9800000000000002E-2</v>
      </c>
      <c r="D54" s="22">
        <f t="shared" si="0"/>
        <v>1.9800000000000002E-2</v>
      </c>
      <c r="E54" s="23">
        <f t="shared" si="1"/>
        <v>2.2271040000000001E-4</v>
      </c>
      <c r="F54" s="23">
        <f t="shared" si="2"/>
        <v>2.2271040000000001E-4</v>
      </c>
    </row>
    <row r="55" spans="1:6" x14ac:dyDescent="0.25">
      <c r="A55" s="3" t="s">
        <v>94</v>
      </c>
      <c r="B55" s="8" t="s">
        <v>289</v>
      </c>
      <c r="C55" s="8">
        <v>1.9800000000000002E-2</v>
      </c>
      <c r="D55" s="22">
        <f t="shared" si="0"/>
        <v>1.9800000000000002E-2</v>
      </c>
      <c r="E55" s="23">
        <f t="shared" si="1"/>
        <v>2.2271040000000001E-4</v>
      </c>
      <c r="F55" s="23">
        <f t="shared" si="2"/>
        <v>2.2271040000000001E-4</v>
      </c>
    </row>
    <row r="56" spans="1:6" x14ac:dyDescent="0.25">
      <c r="A56" s="3" t="s">
        <v>95</v>
      </c>
      <c r="B56" s="8" t="s">
        <v>289</v>
      </c>
      <c r="C56" s="8">
        <v>1.9800000000000002E-2</v>
      </c>
      <c r="D56" s="22">
        <f t="shared" si="0"/>
        <v>1.9800000000000002E-2</v>
      </c>
      <c r="E56" s="23">
        <f t="shared" si="1"/>
        <v>2.2271040000000001E-4</v>
      </c>
      <c r="F56" s="23">
        <f t="shared" si="2"/>
        <v>2.2271040000000001E-4</v>
      </c>
    </row>
    <row r="57" spans="1:6" x14ac:dyDescent="0.25">
      <c r="A57" s="3" t="s">
        <v>96</v>
      </c>
      <c r="B57" s="8" t="s">
        <v>289</v>
      </c>
      <c r="C57" s="8">
        <v>1.9800000000000002E-2</v>
      </c>
      <c r="D57" s="22">
        <f t="shared" si="0"/>
        <v>1.9800000000000002E-2</v>
      </c>
      <c r="E57" s="23">
        <f t="shared" si="1"/>
        <v>2.2271040000000001E-4</v>
      </c>
      <c r="F57" s="23">
        <f t="shared" si="2"/>
        <v>2.2271040000000001E-4</v>
      </c>
    </row>
    <row r="58" spans="1:6" x14ac:dyDescent="0.25">
      <c r="A58" s="3" t="s">
        <v>97</v>
      </c>
      <c r="B58" s="8" t="s">
        <v>290</v>
      </c>
      <c r="C58" s="8">
        <v>1.9800000000000002E-2</v>
      </c>
      <c r="D58" s="22">
        <f t="shared" si="0"/>
        <v>1.9800000000000002E-2</v>
      </c>
      <c r="E58" s="23">
        <f t="shared" si="1"/>
        <v>2.2271040000000001E-4</v>
      </c>
      <c r="F58" s="23">
        <f t="shared" si="2"/>
        <v>2.2271040000000001E-4</v>
      </c>
    </row>
    <row r="59" spans="1:6" x14ac:dyDescent="0.25">
      <c r="A59" s="3" t="s">
        <v>98</v>
      </c>
      <c r="B59" s="8" t="s">
        <v>289</v>
      </c>
      <c r="C59" s="8">
        <v>1.9800000000000002E-2</v>
      </c>
      <c r="D59" s="22">
        <f t="shared" si="0"/>
        <v>1.9800000000000002E-2</v>
      </c>
      <c r="E59" s="23">
        <f t="shared" si="1"/>
        <v>2.2271040000000001E-4</v>
      </c>
      <c r="F59" s="23">
        <f t="shared" si="2"/>
        <v>2.2271040000000001E-4</v>
      </c>
    </row>
    <row r="60" spans="1:6" x14ac:dyDescent="0.25">
      <c r="A60" s="3" t="s">
        <v>99</v>
      </c>
      <c r="B60" s="8" t="s">
        <v>289</v>
      </c>
      <c r="C60" s="8">
        <v>1.9800000000000002E-2</v>
      </c>
      <c r="D60" s="22">
        <f t="shared" si="0"/>
        <v>1.9800000000000002E-2</v>
      </c>
      <c r="E60" s="23">
        <f t="shared" si="1"/>
        <v>2.2271040000000001E-4</v>
      </c>
      <c r="F60" s="23">
        <f t="shared" si="2"/>
        <v>2.2271040000000001E-4</v>
      </c>
    </row>
    <row r="61" spans="1:6" x14ac:dyDescent="0.25">
      <c r="A61" s="3" t="s">
        <v>100</v>
      </c>
      <c r="B61" s="8" t="s">
        <v>282</v>
      </c>
      <c r="C61" s="8">
        <v>9.9000000000000008E-3</v>
      </c>
      <c r="D61" s="22">
        <f t="shared" si="0"/>
        <v>9.9000000000000008E-3</v>
      </c>
      <c r="E61" s="23">
        <f t="shared" si="1"/>
        <v>1.1135520000000001E-4</v>
      </c>
      <c r="F61" s="23">
        <f t="shared" si="2"/>
        <v>1.1135520000000001E-4</v>
      </c>
    </row>
    <row r="62" spans="1:6" x14ac:dyDescent="0.25">
      <c r="A62" s="3" t="s">
        <v>101</v>
      </c>
      <c r="B62" s="8" t="s">
        <v>290</v>
      </c>
      <c r="C62" s="8">
        <v>1.9800000000000002E-2</v>
      </c>
      <c r="D62" s="22">
        <f t="shared" si="0"/>
        <v>1.9800000000000002E-2</v>
      </c>
      <c r="E62" s="23">
        <f t="shared" si="1"/>
        <v>2.2271040000000001E-4</v>
      </c>
      <c r="F62" s="23">
        <f t="shared" si="2"/>
        <v>2.2271040000000001E-4</v>
      </c>
    </row>
    <row r="63" spans="1:6" x14ac:dyDescent="0.25">
      <c r="A63" s="3" t="s">
        <v>102</v>
      </c>
      <c r="B63" s="8" t="s">
        <v>290</v>
      </c>
      <c r="C63" s="8">
        <v>1.9800000000000002E-2</v>
      </c>
      <c r="D63" s="22">
        <f t="shared" si="0"/>
        <v>1.9800000000000002E-2</v>
      </c>
      <c r="E63" s="23">
        <f t="shared" si="1"/>
        <v>2.2271040000000001E-4</v>
      </c>
      <c r="F63" s="23">
        <f t="shared" si="2"/>
        <v>2.2271040000000001E-4</v>
      </c>
    </row>
    <row r="64" spans="1:6" x14ac:dyDescent="0.25">
      <c r="A64" s="3" t="s">
        <v>103</v>
      </c>
      <c r="B64" s="8" t="s">
        <v>289</v>
      </c>
      <c r="C64" s="8">
        <v>1.9800000000000002E-2</v>
      </c>
      <c r="D64" s="22">
        <f t="shared" si="0"/>
        <v>1.9800000000000002E-2</v>
      </c>
      <c r="E64" s="23">
        <f t="shared" si="1"/>
        <v>2.2271040000000001E-4</v>
      </c>
      <c r="F64" s="23">
        <f t="shared" si="2"/>
        <v>2.2271040000000001E-4</v>
      </c>
    </row>
    <row r="65" spans="1:6" x14ac:dyDescent="0.25">
      <c r="A65" s="3" t="s">
        <v>104</v>
      </c>
      <c r="B65" s="8" t="s">
        <v>290</v>
      </c>
      <c r="C65" s="8">
        <v>1.9800000000000002E-2</v>
      </c>
      <c r="D65" s="22">
        <f t="shared" si="0"/>
        <v>1.9800000000000002E-2</v>
      </c>
      <c r="E65" s="23">
        <f t="shared" si="1"/>
        <v>2.2271040000000001E-4</v>
      </c>
      <c r="F65" s="23">
        <f t="shared" si="2"/>
        <v>2.2271040000000001E-4</v>
      </c>
    </row>
    <row r="66" spans="1:6" x14ac:dyDescent="0.25">
      <c r="A66" s="3" t="s">
        <v>105</v>
      </c>
      <c r="B66" s="8" t="s">
        <v>289</v>
      </c>
      <c r="C66" s="8">
        <v>1.9800000000000002E-2</v>
      </c>
      <c r="D66" s="22">
        <f t="shared" si="0"/>
        <v>1.9800000000000002E-2</v>
      </c>
      <c r="E66" s="23">
        <f t="shared" si="1"/>
        <v>2.2271040000000001E-4</v>
      </c>
      <c r="F66" s="23">
        <f t="shared" si="2"/>
        <v>2.2271040000000001E-4</v>
      </c>
    </row>
    <row r="67" spans="1:6" x14ac:dyDescent="0.25">
      <c r="A67" s="3" t="s">
        <v>106</v>
      </c>
      <c r="B67" s="8" t="s">
        <v>289</v>
      </c>
      <c r="C67" s="8">
        <v>1.9800000000000002E-2</v>
      </c>
      <c r="D67" s="22">
        <f t="shared" si="0"/>
        <v>1.9800000000000002E-2</v>
      </c>
      <c r="E67" s="23">
        <f t="shared" si="1"/>
        <v>2.2271040000000001E-4</v>
      </c>
      <c r="F67" s="23">
        <f t="shared" si="2"/>
        <v>2.2271040000000001E-4</v>
      </c>
    </row>
    <row r="68" spans="1:6" x14ac:dyDescent="0.25">
      <c r="A68" s="3" t="s">
        <v>107</v>
      </c>
      <c r="B68" s="8" t="s">
        <v>289</v>
      </c>
      <c r="C68" s="8">
        <v>1.9800000000000002E-2</v>
      </c>
      <c r="D68" s="22">
        <f t="shared" ref="D68:D131" si="3">C68</f>
        <v>1.9800000000000002E-2</v>
      </c>
      <c r="E68" s="23">
        <f t="shared" ref="E68:E131" si="4">C68*0.011248</f>
        <v>2.2271040000000001E-4</v>
      </c>
      <c r="F68" s="23">
        <f t="shared" ref="F68:F131" si="5">D68*0.011248</f>
        <v>2.2271040000000001E-4</v>
      </c>
    </row>
    <row r="69" spans="1:6" x14ac:dyDescent="0.25">
      <c r="A69" s="3" t="s">
        <v>108</v>
      </c>
      <c r="B69" s="8" t="s">
        <v>282</v>
      </c>
      <c r="C69" s="8">
        <v>9.9000000000000008E-3</v>
      </c>
      <c r="D69" s="22">
        <f t="shared" si="3"/>
        <v>9.9000000000000008E-3</v>
      </c>
      <c r="E69" s="23">
        <f t="shared" si="4"/>
        <v>1.1135520000000001E-4</v>
      </c>
      <c r="F69" s="23">
        <f t="shared" si="5"/>
        <v>1.1135520000000001E-4</v>
      </c>
    </row>
    <row r="70" spans="1:6" x14ac:dyDescent="0.25">
      <c r="A70" s="3" t="s">
        <v>109</v>
      </c>
      <c r="B70" s="8" t="s">
        <v>290</v>
      </c>
      <c r="C70" s="8">
        <v>1.9800000000000002E-2</v>
      </c>
      <c r="D70" s="22">
        <f t="shared" si="3"/>
        <v>1.9800000000000002E-2</v>
      </c>
      <c r="E70" s="23">
        <f t="shared" si="4"/>
        <v>2.2271040000000001E-4</v>
      </c>
      <c r="F70" s="23">
        <f t="shared" si="5"/>
        <v>2.2271040000000001E-4</v>
      </c>
    </row>
    <row r="71" spans="1:6" x14ac:dyDescent="0.25">
      <c r="A71" s="3" t="s">
        <v>110</v>
      </c>
      <c r="B71" s="8" t="s">
        <v>290</v>
      </c>
      <c r="C71" s="8">
        <v>1.9800000000000002E-2</v>
      </c>
      <c r="D71" s="22">
        <f t="shared" si="3"/>
        <v>1.9800000000000002E-2</v>
      </c>
      <c r="E71" s="23">
        <f t="shared" si="4"/>
        <v>2.2271040000000001E-4</v>
      </c>
      <c r="F71" s="23">
        <f t="shared" si="5"/>
        <v>2.2271040000000001E-4</v>
      </c>
    </row>
    <row r="72" spans="1:6" x14ac:dyDescent="0.25">
      <c r="A72" s="3" t="s">
        <v>111</v>
      </c>
      <c r="B72" s="8" t="s">
        <v>289</v>
      </c>
      <c r="C72" s="8">
        <v>1.9800000000000002E-2</v>
      </c>
      <c r="D72" s="22">
        <f t="shared" si="3"/>
        <v>1.9800000000000002E-2</v>
      </c>
      <c r="E72" s="23">
        <f t="shared" si="4"/>
        <v>2.2271040000000001E-4</v>
      </c>
      <c r="F72" s="23">
        <f t="shared" si="5"/>
        <v>2.2271040000000001E-4</v>
      </c>
    </row>
    <row r="73" spans="1:6" x14ac:dyDescent="0.25">
      <c r="A73" s="3" t="s">
        <v>112</v>
      </c>
      <c r="B73" s="8" t="s">
        <v>289</v>
      </c>
      <c r="C73" s="8">
        <v>1.9800000000000002E-2</v>
      </c>
      <c r="D73" s="22">
        <f t="shared" si="3"/>
        <v>1.9800000000000002E-2</v>
      </c>
      <c r="E73" s="23">
        <f t="shared" si="4"/>
        <v>2.2271040000000001E-4</v>
      </c>
      <c r="F73" s="23">
        <f t="shared" si="5"/>
        <v>2.2271040000000001E-4</v>
      </c>
    </row>
    <row r="74" spans="1:6" x14ac:dyDescent="0.25">
      <c r="A74" s="3" t="s">
        <v>113</v>
      </c>
      <c r="B74" s="8" t="s">
        <v>289</v>
      </c>
      <c r="C74" s="8">
        <v>1.9800000000000002E-2</v>
      </c>
      <c r="D74" s="22">
        <f t="shared" si="3"/>
        <v>1.9800000000000002E-2</v>
      </c>
      <c r="E74" s="23">
        <f t="shared" si="4"/>
        <v>2.2271040000000001E-4</v>
      </c>
      <c r="F74" s="23">
        <f t="shared" si="5"/>
        <v>2.2271040000000001E-4</v>
      </c>
    </row>
    <row r="75" spans="1:6" x14ac:dyDescent="0.25">
      <c r="A75" s="3" t="s">
        <v>114</v>
      </c>
      <c r="B75" s="8" t="s">
        <v>290</v>
      </c>
      <c r="C75" s="8">
        <v>1.9800000000000002E-2</v>
      </c>
      <c r="D75" s="22">
        <f t="shared" si="3"/>
        <v>1.9800000000000002E-2</v>
      </c>
      <c r="E75" s="23">
        <f t="shared" si="4"/>
        <v>2.2271040000000001E-4</v>
      </c>
      <c r="F75" s="23">
        <f t="shared" si="5"/>
        <v>2.2271040000000001E-4</v>
      </c>
    </row>
    <row r="76" spans="1:6" x14ac:dyDescent="0.25">
      <c r="A76" s="3" t="s">
        <v>115</v>
      </c>
      <c r="B76" s="8" t="s">
        <v>290</v>
      </c>
      <c r="C76" s="8">
        <v>1.9800000000000002E-2</v>
      </c>
      <c r="D76" s="22">
        <f t="shared" si="3"/>
        <v>1.9800000000000002E-2</v>
      </c>
      <c r="E76" s="23">
        <f t="shared" si="4"/>
        <v>2.2271040000000001E-4</v>
      </c>
      <c r="F76" s="23">
        <f t="shared" si="5"/>
        <v>2.2271040000000001E-4</v>
      </c>
    </row>
    <row r="77" spans="1:6" x14ac:dyDescent="0.25">
      <c r="A77" s="3" t="s">
        <v>116</v>
      </c>
      <c r="B77" s="8" t="s">
        <v>289</v>
      </c>
      <c r="C77" s="8">
        <v>1.9800000000000002E-2</v>
      </c>
      <c r="D77" s="22">
        <f t="shared" si="3"/>
        <v>1.9800000000000002E-2</v>
      </c>
      <c r="E77" s="23">
        <f t="shared" si="4"/>
        <v>2.2271040000000001E-4</v>
      </c>
      <c r="F77" s="23">
        <f t="shared" si="5"/>
        <v>2.2271040000000001E-4</v>
      </c>
    </row>
    <row r="78" spans="1:6" x14ac:dyDescent="0.25">
      <c r="A78" s="3" t="s">
        <v>117</v>
      </c>
      <c r="B78" s="8" t="s">
        <v>289</v>
      </c>
      <c r="C78" s="8">
        <v>1.9800000000000002E-2</v>
      </c>
      <c r="D78" s="22">
        <f t="shared" si="3"/>
        <v>1.9800000000000002E-2</v>
      </c>
      <c r="E78" s="23">
        <f t="shared" si="4"/>
        <v>2.2271040000000001E-4</v>
      </c>
      <c r="F78" s="23">
        <f t="shared" si="5"/>
        <v>2.2271040000000001E-4</v>
      </c>
    </row>
    <row r="79" spans="1:6" x14ac:dyDescent="0.25">
      <c r="A79" s="3" t="s">
        <v>118</v>
      </c>
      <c r="B79" s="8" t="s">
        <v>289</v>
      </c>
      <c r="C79" s="8">
        <v>1.9800000000000002E-2</v>
      </c>
      <c r="D79" s="22">
        <f t="shared" si="3"/>
        <v>1.9800000000000002E-2</v>
      </c>
      <c r="E79" s="23">
        <f t="shared" si="4"/>
        <v>2.2271040000000001E-4</v>
      </c>
      <c r="F79" s="23">
        <f t="shared" si="5"/>
        <v>2.2271040000000001E-4</v>
      </c>
    </row>
    <row r="80" spans="1:6" x14ac:dyDescent="0.25">
      <c r="A80" s="3" t="s">
        <v>119</v>
      </c>
      <c r="B80" s="8" t="s">
        <v>291</v>
      </c>
      <c r="C80" s="8">
        <v>1.9800000000000002E-2</v>
      </c>
      <c r="D80" s="22">
        <f t="shared" si="3"/>
        <v>1.9800000000000002E-2</v>
      </c>
      <c r="E80" s="23">
        <f t="shared" si="4"/>
        <v>2.2271040000000001E-4</v>
      </c>
      <c r="F80" s="23">
        <f t="shared" si="5"/>
        <v>2.2271040000000001E-4</v>
      </c>
    </row>
    <row r="81" spans="1:6" x14ac:dyDescent="0.25">
      <c r="A81" s="3" t="s">
        <v>120</v>
      </c>
      <c r="B81" s="8" t="s">
        <v>289</v>
      </c>
      <c r="C81" s="8">
        <v>1.9800000000000002E-2</v>
      </c>
      <c r="D81" s="22">
        <f t="shared" si="3"/>
        <v>1.9800000000000002E-2</v>
      </c>
      <c r="E81" s="23">
        <f t="shared" si="4"/>
        <v>2.2271040000000001E-4</v>
      </c>
      <c r="F81" s="23">
        <f t="shared" si="5"/>
        <v>2.2271040000000001E-4</v>
      </c>
    </row>
    <row r="82" spans="1:6" x14ac:dyDescent="0.25">
      <c r="A82" s="3" t="s">
        <v>121</v>
      </c>
      <c r="B82" s="8" t="s">
        <v>289</v>
      </c>
      <c r="C82" s="8">
        <v>1.9800000000000002E-2</v>
      </c>
      <c r="D82" s="22">
        <f t="shared" si="3"/>
        <v>1.9800000000000002E-2</v>
      </c>
      <c r="E82" s="23">
        <f t="shared" si="4"/>
        <v>2.2271040000000001E-4</v>
      </c>
      <c r="F82" s="23">
        <f t="shared" si="5"/>
        <v>2.2271040000000001E-4</v>
      </c>
    </row>
    <row r="83" spans="1:6" x14ac:dyDescent="0.25">
      <c r="A83" s="3" t="s">
        <v>122</v>
      </c>
      <c r="B83" s="8" t="s">
        <v>282</v>
      </c>
      <c r="C83" s="8">
        <v>9.9000000000000008E-3</v>
      </c>
      <c r="D83" s="22">
        <f t="shared" si="3"/>
        <v>9.9000000000000008E-3</v>
      </c>
      <c r="E83" s="23">
        <f t="shared" si="4"/>
        <v>1.1135520000000001E-4</v>
      </c>
      <c r="F83" s="23">
        <f t="shared" si="5"/>
        <v>1.1135520000000001E-4</v>
      </c>
    </row>
    <row r="84" spans="1:6" x14ac:dyDescent="0.25">
      <c r="A84" s="3" t="s">
        <v>123</v>
      </c>
      <c r="B84" s="8" t="s">
        <v>289</v>
      </c>
      <c r="C84" s="8">
        <v>1.9800000000000002E-2</v>
      </c>
      <c r="D84" s="22">
        <f t="shared" si="3"/>
        <v>1.9800000000000002E-2</v>
      </c>
      <c r="E84" s="23">
        <f t="shared" si="4"/>
        <v>2.2271040000000001E-4</v>
      </c>
      <c r="F84" s="23">
        <f t="shared" si="5"/>
        <v>2.2271040000000001E-4</v>
      </c>
    </row>
    <row r="85" spans="1:6" x14ac:dyDescent="0.25">
      <c r="A85" s="3" t="s">
        <v>27</v>
      </c>
      <c r="B85" s="8" t="s">
        <v>289</v>
      </c>
      <c r="C85" s="8">
        <v>1.9800000000000002E-2</v>
      </c>
      <c r="D85" s="22">
        <f t="shared" si="3"/>
        <v>1.9800000000000002E-2</v>
      </c>
      <c r="E85" s="23">
        <f t="shared" si="4"/>
        <v>2.2271040000000001E-4</v>
      </c>
      <c r="F85" s="23">
        <f t="shared" si="5"/>
        <v>2.2271040000000001E-4</v>
      </c>
    </row>
    <row r="86" spans="1:6" x14ac:dyDescent="0.25">
      <c r="A86" s="3" t="s">
        <v>124</v>
      </c>
      <c r="B86" s="8" t="s">
        <v>282</v>
      </c>
      <c r="C86" s="8">
        <v>9.9000000000000008E-3</v>
      </c>
      <c r="D86" s="22">
        <f t="shared" si="3"/>
        <v>9.9000000000000008E-3</v>
      </c>
      <c r="E86" s="23">
        <f t="shared" si="4"/>
        <v>1.1135520000000001E-4</v>
      </c>
      <c r="F86" s="23">
        <f t="shared" si="5"/>
        <v>1.1135520000000001E-4</v>
      </c>
    </row>
    <row r="87" spans="1:6" x14ac:dyDescent="0.25">
      <c r="A87" s="3" t="s">
        <v>125</v>
      </c>
      <c r="B87" s="8" t="s">
        <v>291</v>
      </c>
      <c r="C87" s="8">
        <v>1.9800000000000002E-2</v>
      </c>
      <c r="D87" s="22">
        <f t="shared" si="3"/>
        <v>1.9800000000000002E-2</v>
      </c>
      <c r="E87" s="23">
        <f t="shared" si="4"/>
        <v>2.2271040000000001E-4</v>
      </c>
      <c r="F87" s="23">
        <f t="shared" si="5"/>
        <v>2.2271040000000001E-4</v>
      </c>
    </row>
    <row r="88" spans="1:6" x14ac:dyDescent="0.25">
      <c r="A88" s="3" t="s">
        <v>126</v>
      </c>
      <c r="B88" s="8" t="s">
        <v>289</v>
      </c>
      <c r="C88" s="8">
        <v>1.9800000000000002E-2</v>
      </c>
      <c r="D88" s="22">
        <f t="shared" si="3"/>
        <v>1.9800000000000002E-2</v>
      </c>
      <c r="E88" s="23">
        <f t="shared" si="4"/>
        <v>2.2271040000000001E-4</v>
      </c>
      <c r="F88" s="23">
        <f t="shared" si="5"/>
        <v>2.2271040000000001E-4</v>
      </c>
    </row>
    <row r="89" spans="1:6" x14ac:dyDescent="0.25">
      <c r="A89" s="3" t="s">
        <v>127</v>
      </c>
      <c r="B89" s="8" t="s">
        <v>290</v>
      </c>
      <c r="C89" s="8">
        <v>1.9800000000000002E-2</v>
      </c>
      <c r="D89" s="22">
        <f t="shared" si="3"/>
        <v>1.9800000000000002E-2</v>
      </c>
      <c r="E89" s="23">
        <f t="shared" si="4"/>
        <v>2.2271040000000001E-4</v>
      </c>
      <c r="F89" s="23">
        <f t="shared" si="5"/>
        <v>2.2271040000000001E-4</v>
      </c>
    </row>
    <row r="90" spans="1:6" x14ac:dyDescent="0.25">
      <c r="A90" s="3" t="s">
        <v>128</v>
      </c>
      <c r="B90" s="8" t="s">
        <v>290</v>
      </c>
      <c r="C90" s="8">
        <v>1.9800000000000002E-2</v>
      </c>
      <c r="D90" s="22">
        <f t="shared" si="3"/>
        <v>1.9800000000000002E-2</v>
      </c>
      <c r="E90" s="23">
        <f t="shared" si="4"/>
        <v>2.2271040000000001E-4</v>
      </c>
      <c r="F90" s="23">
        <f t="shared" si="5"/>
        <v>2.2271040000000001E-4</v>
      </c>
    </row>
    <row r="91" spans="1:6" x14ac:dyDescent="0.25">
      <c r="A91" s="3" t="s">
        <v>129</v>
      </c>
      <c r="B91" s="8" t="s">
        <v>289</v>
      </c>
      <c r="C91" s="8">
        <v>1.9800000000000002E-2</v>
      </c>
      <c r="D91" s="22">
        <f t="shared" si="3"/>
        <v>1.9800000000000002E-2</v>
      </c>
      <c r="E91" s="23">
        <f t="shared" si="4"/>
        <v>2.2271040000000001E-4</v>
      </c>
      <c r="F91" s="23">
        <f t="shared" si="5"/>
        <v>2.2271040000000001E-4</v>
      </c>
    </row>
    <row r="92" spans="1:6" x14ac:dyDescent="0.25">
      <c r="A92" s="3" t="s">
        <v>130</v>
      </c>
      <c r="B92" s="8" t="s">
        <v>289</v>
      </c>
      <c r="C92" s="8">
        <v>1.9800000000000002E-2</v>
      </c>
      <c r="D92" s="22">
        <f t="shared" si="3"/>
        <v>1.9800000000000002E-2</v>
      </c>
      <c r="E92" s="23">
        <f t="shared" si="4"/>
        <v>2.2271040000000001E-4</v>
      </c>
      <c r="F92" s="23">
        <f t="shared" si="5"/>
        <v>2.2271040000000001E-4</v>
      </c>
    </row>
    <row r="93" spans="1:6" x14ac:dyDescent="0.25">
      <c r="A93" s="3" t="s">
        <v>131</v>
      </c>
      <c r="B93" s="8" t="s">
        <v>289</v>
      </c>
      <c r="C93" s="8">
        <v>1.9800000000000002E-2</v>
      </c>
      <c r="D93" s="22">
        <f t="shared" si="3"/>
        <v>1.9800000000000002E-2</v>
      </c>
      <c r="E93" s="23">
        <f t="shared" si="4"/>
        <v>2.2271040000000001E-4</v>
      </c>
      <c r="F93" s="23">
        <f t="shared" si="5"/>
        <v>2.2271040000000001E-4</v>
      </c>
    </row>
    <row r="94" spans="1:6" x14ac:dyDescent="0.25">
      <c r="A94" s="3" t="s">
        <v>132</v>
      </c>
      <c r="B94" s="8" t="s">
        <v>291</v>
      </c>
      <c r="C94" s="8">
        <v>1.9800000000000002E-2</v>
      </c>
      <c r="D94" s="22">
        <f t="shared" si="3"/>
        <v>1.9800000000000002E-2</v>
      </c>
      <c r="E94" s="23">
        <f t="shared" si="4"/>
        <v>2.2271040000000001E-4</v>
      </c>
      <c r="F94" s="23">
        <f t="shared" si="5"/>
        <v>2.2271040000000001E-4</v>
      </c>
    </row>
    <row r="95" spans="1:6" x14ac:dyDescent="0.25">
      <c r="A95" s="3" t="s">
        <v>133</v>
      </c>
      <c r="B95" s="8" t="s">
        <v>282</v>
      </c>
      <c r="C95" s="8">
        <v>9.9000000000000008E-3</v>
      </c>
      <c r="D95" s="22">
        <f t="shared" si="3"/>
        <v>9.9000000000000008E-3</v>
      </c>
      <c r="E95" s="23">
        <f t="shared" si="4"/>
        <v>1.1135520000000001E-4</v>
      </c>
      <c r="F95" s="23">
        <f t="shared" si="5"/>
        <v>1.1135520000000001E-4</v>
      </c>
    </row>
    <row r="96" spans="1:6" x14ac:dyDescent="0.25">
      <c r="A96" s="3" t="s">
        <v>134</v>
      </c>
      <c r="B96" s="8" t="s">
        <v>290</v>
      </c>
      <c r="C96" s="8">
        <v>1.9800000000000002E-2</v>
      </c>
      <c r="D96" s="22">
        <f t="shared" si="3"/>
        <v>1.9800000000000002E-2</v>
      </c>
      <c r="E96" s="23">
        <f t="shared" si="4"/>
        <v>2.2271040000000001E-4</v>
      </c>
      <c r="F96" s="23">
        <f t="shared" si="5"/>
        <v>2.2271040000000001E-4</v>
      </c>
    </row>
    <row r="97" spans="1:6" x14ac:dyDescent="0.25">
      <c r="A97" s="3" t="s">
        <v>135</v>
      </c>
      <c r="B97" s="8" t="s">
        <v>282</v>
      </c>
      <c r="C97" s="8">
        <v>9.9000000000000008E-3</v>
      </c>
      <c r="D97" s="22">
        <f t="shared" si="3"/>
        <v>9.9000000000000008E-3</v>
      </c>
      <c r="E97" s="23">
        <f t="shared" si="4"/>
        <v>1.1135520000000001E-4</v>
      </c>
      <c r="F97" s="23">
        <f t="shared" si="5"/>
        <v>1.1135520000000001E-4</v>
      </c>
    </row>
    <row r="98" spans="1:6" x14ac:dyDescent="0.25">
      <c r="A98" s="3" t="s">
        <v>136</v>
      </c>
      <c r="B98" s="8" t="s">
        <v>282</v>
      </c>
      <c r="C98" s="8">
        <v>9.9000000000000008E-3</v>
      </c>
      <c r="D98" s="22">
        <f t="shared" si="3"/>
        <v>9.9000000000000008E-3</v>
      </c>
      <c r="E98" s="23">
        <f t="shared" si="4"/>
        <v>1.1135520000000001E-4</v>
      </c>
      <c r="F98" s="23">
        <f t="shared" si="5"/>
        <v>1.1135520000000001E-4</v>
      </c>
    </row>
    <row r="99" spans="1:6" x14ac:dyDescent="0.25">
      <c r="A99" s="3" t="s">
        <v>137</v>
      </c>
      <c r="B99" s="8" t="s">
        <v>282</v>
      </c>
      <c r="C99" s="8">
        <v>9.9000000000000008E-3</v>
      </c>
      <c r="D99" s="22">
        <f t="shared" si="3"/>
        <v>9.9000000000000008E-3</v>
      </c>
      <c r="E99" s="23">
        <f t="shared" si="4"/>
        <v>1.1135520000000001E-4</v>
      </c>
      <c r="F99" s="23">
        <f t="shared" si="5"/>
        <v>1.1135520000000001E-4</v>
      </c>
    </row>
    <row r="100" spans="1:6" x14ac:dyDescent="0.25">
      <c r="A100" s="3" t="s">
        <v>138</v>
      </c>
      <c r="B100" s="8" t="s">
        <v>291</v>
      </c>
      <c r="C100" s="8">
        <v>1.9800000000000002E-2</v>
      </c>
      <c r="D100" s="22">
        <f t="shared" si="3"/>
        <v>1.9800000000000002E-2</v>
      </c>
      <c r="E100" s="23">
        <f t="shared" si="4"/>
        <v>2.2271040000000001E-4</v>
      </c>
      <c r="F100" s="23">
        <f t="shared" si="5"/>
        <v>2.2271040000000001E-4</v>
      </c>
    </row>
    <row r="101" spans="1:6" x14ac:dyDescent="0.25">
      <c r="A101" s="3" t="s">
        <v>139</v>
      </c>
      <c r="B101" s="8" t="s">
        <v>289</v>
      </c>
      <c r="C101" s="8">
        <v>1.9800000000000002E-2</v>
      </c>
      <c r="D101" s="22">
        <f t="shared" si="3"/>
        <v>1.9800000000000002E-2</v>
      </c>
      <c r="E101" s="23">
        <f t="shared" si="4"/>
        <v>2.2271040000000001E-4</v>
      </c>
      <c r="F101" s="23">
        <f t="shared" si="5"/>
        <v>2.2271040000000001E-4</v>
      </c>
    </row>
    <row r="102" spans="1:6" x14ac:dyDescent="0.25">
      <c r="A102" s="3" t="s">
        <v>140</v>
      </c>
      <c r="B102" s="8" t="s">
        <v>289</v>
      </c>
      <c r="C102" s="8">
        <v>1.9800000000000002E-2</v>
      </c>
      <c r="D102" s="22">
        <f t="shared" si="3"/>
        <v>1.9800000000000002E-2</v>
      </c>
      <c r="E102" s="23">
        <f t="shared" si="4"/>
        <v>2.2271040000000001E-4</v>
      </c>
      <c r="F102" s="23">
        <f t="shared" si="5"/>
        <v>2.2271040000000001E-4</v>
      </c>
    </row>
    <row r="103" spans="1:6" x14ac:dyDescent="0.25">
      <c r="A103" s="3" t="s">
        <v>141</v>
      </c>
      <c r="B103" s="8" t="s">
        <v>282</v>
      </c>
      <c r="C103" s="8">
        <v>9.9000000000000008E-3</v>
      </c>
      <c r="D103" s="22">
        <f t="shared" si="3"/>
        <v>9.9000000000000008E-3</v>
      </c>
      <c r="E103" s="23">
        <f t="shared" si="4"/>
        <v>1.1135520000000001E-4</v>
      </c>
      <c r="F103" s="23">
        <f t="shared" si="5"/>
        <v>1.1135520000000001E-4</v>
      </c>
    </row>
    <row r="104" spans="1:6" x14ac:dyDescent="0.25">
      <c r="A104" s="3" t="s">
        <v>142</v>
      </c>
      <c r="B104" s="8" t="s">
        <v>289</v>
      </c>
      <c r="C104" s="8">
        <v>1.9800000000000002E-2</v>
      </c>
      <c r="D104" s="22">
        <f t="shared" si="3"/>
        <v>1.9800000000000002E-2</v>
      </c>
      <c r="E104" s="23">
        <f t="shared" si="4"/>
        <v>2.2271040000000001E-4</v>
      </c>
      <c r="F104" s="23">
        <f t="shared" si="5"/>
        <v>2.2271040000000001E-4</v>
      </c>
    </row>
    <row r="105" spans="1:6" x14ac:dyDescent="0.25">
      <c r="A105" s="3" t="s">
        <v>143</v>
      </c>
      <c r="B105" s="8" t="s">
        <v>289</v>
      </c>
      <c r="C105" s="8">
        <v>1.9800000000000002E-2</v>
      </c>
      <c r="D105" s="22">
        <f t="shared" si="3"/>
        <v>1.9800000000000002E-2</v>
      </c>
      <c r="E105" s="23">
        <f t="shared" si="4"/>
        <v>2.2271040000000001E-4</v>
      </c>
      <c r="F105" s="23">
        <f t="shared" si="5"/>
        <v>2.2271040000000001E-4</v>
      </c>
    </row>
    <row r="106" spans="1:6" x14ac:dyDescent="0.25">
      <c r="A106" s="3" t="s">
        <v>144</v>
      </c>
      <c r="B106" s="8" t="s">
        <v>289</v>
      </c>
      <c r="C106" s="8">
        <v>1.9800000000000002E-2</v>
      </c>
      <c r="D106" s="22">
        <f t="shared" si="3"/>
        <v>1.9800000000000002E-2</v>
      </c>
      <c r="E106" s="23">
        <f t="shared" si="4"/>
        <v>2.2271040000000001E-4</v>
      </c>
      <c r="F106" s="23">
        <f t="shared" si="5"/>
        <v>2.2271040000000001E-4</v>
      </c>
    </row>
    <row r="107" spans="1:6" x14ac:dyDescent="0.25">
      <c r="A107" s="3" t="s">
        <v>145</v>
      </c>
      <c r="B107" s="8" t="s">
        <v>289</v>
      </c>
      <c r="C107" s="8">
        <v>1.9800000000000002E-2</v>
      </c>
      <c r="D107" s="22">
        <f t="shared" si="3"/>
        <v>1.9800000000000002E-2</v>
      </c>
      <c r="E107" s="23">
        <f t="shared" si="4"/>
        <v>2.2271040000000001E-4</v>
      </c>
      <c r="F107" s="23">
        <f t="shared" si="5"/>
        <v>2.2271040000000001E-4</v>
      </c>
    </row>
    <row r="108" spans="1:6" x14ac:dyDescent="0.25">
      <c r="A108" s="3" t="s">
        <v>146</v>
      </c>
      <c r="B108" s="8" t="s">
        <v>289</v>
      </c>
      <c r="C108" s="8">
        <v>1.9800000000000002E-2</v>
      </c>
      <c r="D108" s="22">
        <f t="shared" si="3"/>
        <v>1.9800000000000002E-2</v>
      </c>
      <c r="E108" s="23">
        <f t="shared" si="4"/>
        <v>2.2271040000000001E-4</v>
      </c>
      <c r="F108" s="23">
        <f t="shared" si="5"/>
        <v>2.2271040000000001E-4</v>
      </c>
    </row>
    <row r="109" spans="1:6" x14ac:dyDescent="0.25">
      <c r="A109" s="3" t="s">
        <v>147</v>
      </c>
      <c r="B109" s="8" t="s">
        <v>289</v>
      </c>
      <c r="C109" s="8">
        <v>1.9800000000000002E-2</v>
      </c>
      <c r="D109" s="22">
        <f t="shared" si="3"/>
        <v>1.9800000000000002E-2</v>
      </c>
      <c r="E109" s="23">
        <f t="shared" si="4"/>
        <v>2.2271040000000001E-4</v>
      </c>
      <c r="F109" s="23">
        <f t="shared" si="5"/>
        <v>2.2271040000000001E-4</v>
      </c>
    </row>
    <row r="110" spans="1:6" x14ac:dyDescent="0.25">
      <c r="A110" s="3" t="s">
        <v>148</v>
      </c>
      <c r="B110" s="8" t="s">
        <v>289</v>
      </c>
      <c r="C110" s="8">
        <v>1.9800000000000002E-2</v>
      </c>
      <c r="D110" s="22">
        <f t="shared" si="3"/>
        <v>1.9800000000000002E-2</v>
      </c>
      <c r="E110" s="23">
        <f t="shared" si="4"/>
        <v>2.2271040000000001E-4</v>
      </c>
      <c r="F110" s="23">
        <f t="shared" si="5"/>
        <v>2.2271040000000001E-4</v>
      </c>
    </row>
    <row r="111" spans="1:6" x14ac:dyDescent="0.25">
      <c r="A111" s="3" t="s">
        <v>149</v>
      </c>
      <c r="B111" s="8" t="s">
        <v>289</v>
      </c>
      <c r="C111" s="8">
        <v>1.9800000000000002E-2</v>
      </c>
      <c r="D111" s="22">
        <f t="shared" si="3"/>
        <v>1.9800000000000002E-2</v>
      </c>
      <c r="E111" s="23">
        <f t="shared" si="4"/>
        <v>2.2271040000000001E-4</v>
      </c>
      <c r="F111" s="23">
        <f t="shared" si="5"/>
        <v>2.2271040000000001E-4</v>
      </c>
    </row>
    <row r="112" spans="1:6" x14ac:dyDescent="0.25">
      <c r="A112" s="3" t="s">
        <v>150</v>
      </c>
      <c r="B112" s="8" t="s">
        <v>289</v>
      </c>
      <c r="C112" s="8">
        <v>1.9800000000000002E-2</v>
      </c>
      <c r="D112" s="22">
        <f t="shared" si="3"/>
        <v>1.9800000000000002E-2</v>
      </c>
      <c r="E112" s="23">
        <f t="shared" si="4"/>
        <v>2.2271040000000001E-4</v>
      </c>
      <c r="F112" s="23">
        <f t="shared" si="5"/>
        <v>2.2271040000000001E-4</v>
      </c>
    </row>
    <row r="113" spans="1:6" x14ac:dyDescent="0.25">
      <c r="A113" s="3" t="s">
        <v>151</v>
      </c>
      <c r="B113" s="8" t="s">
        <v>290</v>
      </c>
      <c r="C113" s="8">
        <v>1.9800000000000002E-2</v>
      </c>
      <c r="D113" s="22">
        <f t="shared" si="3"/>
        <v>1.9800000000000002E-2</v>
      </c>
      <c r="E113" s="23">
        <f t="shared" si="4"/>
        <v>2.2271040000000001E-4</v>
      </c>
      <c r="F113" s="23">
        <f t="shared" si="5"/>
        <v>2.2271040000000001E-4</v>
      </c>
    </row>
    <row r="114" spans="1:6" x14ac:dyDescent="0.25">
      <c r="A114" s="3" t="s">
        <v>152</v>
      </c>
      <c r="B114" s="8" t="s">
        <v>289</v>
      </c>
      <c r="C114" s="8">
        <v>1.9800000000000002E-2</v>
      </c>
      <c r="D114" s="22">
        <f t="shared" si="3"/>
        <v>1.9800000000000002E-2</v>
      </c>
      <c r="E114" s="23">
        <f t="shared" si="4"/>
        <v>2.2271040000000001E-4</v>
      </c>
      <c r="F114" s="23">
        <f t="shared" si="5"/>
        <v>2.2271040000000001E-4</v>
      </c>
    </row>
    <row r="115" spans="1:6" x14ac:dyDescent="0.25">
      <c r="A115" s="3" t="s">
        <v>153</v>
      </c>
      <c r="B115" s="8" t="s">
        <v>289</v>
      </c>
      <c r="C115" s="8">
        <v>1.9800000000000002E-2</v>
      </c>
      <c r="D115" s="22">
        <f t="shared" si="3"/>
        <v>1.9800000000000002E-2</v>
      </c>
      <c r="E115" s="23">
        <f t="shared" si="4"/>
        <v>2.2271040000000001E-4</v>
      </c>
      <c r="F115" s="23">
        <f t="shared" si="5"/>
        <v>2.2271040000000001E-4</v>
      </c>
    </row>
    <row r="116" spans="1:6" x14ac:dyDescent="0.25">
      <c r="A116" s="3" t="s">
        <v>154</v>
      </c>
      <c r="B116" s="8" t="s">
        <v>289</v>
      </c>
      <c r="C116" s="8">
        <v>1.9800000000000002E-2</v>
      </c>
      <c r="D116" s="22">
        <f t="shared" si="3"/>
        <v>1.9800000000000002E-2</v>
      </c>
      <c r="E116" s="23">
        <f t="shared" si="4"/>
        <v>2.2271040000000001E-4</v>
      </c>
      <c r="F116" s="23">
        <f t="shared" si="5"/>
        <v>2.2271040000000001E-4</v>
      </c>
    </row>
    <row r="117" spans="1:6" x14ac:dyDescent="0.25">
      <c r="A117" s="3" t="s">
        <v>155</v>
      </c>
      <c r="B117" s="8" t="s">
        <v>289</v>
      </c>
      <c r="C117" s="8">
        <v>1.9800000000000002E-2</v>
      </c>
      <c r="D117" s="22">
        <f t="shared" si="3"/>
        <v>1.9800000000000002E-2</v>
      </c>
      <c r="E117" s="23">
        <f t="shared" si="4"/>
        <v>2.2271040000000001E-4</v>
      </c>
      <c r="F117" s="23">
        <f t="shared" si="5"/>
        <v>2.2271040000000001E-4</v>
      </c>
    </row>
    <row r="118" spans="1:6" x14ac:dyDescent="0.25">
      <c r="A118" s="3" t="s">
        <v>156</v>
      </c>
      <c r="B118" s="8" t="s">
        <v>289</v>
      </c>
      <c r="C118" s="8">
        <v>1.9800000000000002E-2</v>
      </c>
      <c r="D118" s="22">
        <f t="shared" si="3"/>
        <v>1.9800000000000002E-2</v>
      </c>
      <c r="E118" s="23">
        <f t="shared" si="4"/>
        <v>2.2271040000000001E-4</v>
      </c>
      <c r="F118" s="23">
        <f t="shared" si="5"/>
        <v>2.2271040000000001E-4</v>
      </c>
    </row>
    <row r="119" spans="1:6" x14ac:dyDescent="0.25">
      <c r="A119" s="3" t="s">
        <v>157</v>
      </c>
      <c r="B119" s="8" t="s">
        <v>289</v>
      </c>
      <c r="C119" s="8">
        <v>1.9800000000000002E-2</v>
      </c>
      <c r="D119" s="22">
        <f t="shared" si="3"/>
        <v>1.9800000000000002E-2</v>
      </c>
      <c r="E119" s="23">
        <f t="shared" si="4"/>
        <v>2.2271040000000001E-4</v>
      </c>
      <c r="F119" s="23">
        <f t="shared" si="5"/>
        <v>2.2271040000000001E-4</v>
      </c>
    </row>
    <row r="120" spans="1:6" x14ac:dyDescent="0.25">
      <c r="A120" s="3" t="s">
        <v>158</v>
      </c>
      <c r="B120" s="8" t="s">
        <v>289</v>
      </c>
      <c r="C120" s="8">
        <v>1.9800000000000002E-2</v>
      </c>
      <c r="D120" s="22">
        <f t="shared" si="3"/>
        <v>1.9800000000000002E-2</v>
      </c>
      <c r="E120" s="23">
        <f t="shared" si="4"/>
        <v>2.2271040000000001E-4</v>
      </c>
      <c r="F120" s="23">
        <f t="shared" si="5"/>
        <v>2.2271040000000001E-4</v>
      </c>
    </row>
    <row r="121" spans="1:6" x14ac:dyDescent="0.25">
      <c r="A121" s="3" t="s">
        <v>159</v>
      </c>
      <c r="B121" s="8" t="s">
        <v>289</v>
      </c>
      <c r="C121" s="8">
        <v>1.9800000000000002E-2</v>
      </c>
      <c r="D121" s="22">
        <f t="shared" si="3"/>
        <v>1.9800000000000002E-2</v>
      </c>
      <c r="E121" s="23">
        <f t="shared" si="4"/>
        <v>2.2271040000000001E-4</v>
      </c>
      <c r="F121" s="23">
        <f t="shared" si="5"/>
        <v>2.2271040000000001E-4</v>
      </c>
    </row>
    <row r="122" spans="1:6" x14ac:dyDescent="0.25">
      <c r="A122" s="3" t="s">
        <v>160</v>
      </c>
      <c r="B122" s="8" t="s">
        <v>289</v>
      </c>
      <c r="C122" s="8">
        <v>1.9800000000000002E-2</v>
      </c>
      <c r="D122" s="22">
        <f t="shared" si="3"/>
        <v>1.9800000000000002E-2</v>
      </c>
      <c r="E122" s="23">
        <f t="shared" si="4"/>
        <v>2.2271040000000001E-4</v>
      </c>
      <c r="F122" s="23">
        <f t="shared" si="5"/>
        <v>2.2271040000000001E-4</v>
      </c>
    </row>
    <row r="123" spans="1:6" x14ac:dyDescent="0.25">
      <c r="A123" s="3" t="s">
        <v>161</v>
      </c>
      <c r="B123" s="8" t="s">
        <v>289</v>
      </c>
      <c r="C123" s="8">
        <v>1.9800000000000002E-2</v>
      </c>
      <c r="D123" s="22">
        <f t="shared" si="3"/>
        <v>1.9800000000000002E-2</v>
      </c>
      <c r="E123" s="23">
        <f t="shared" si="4"/>
        <v>2.2271040000000001E-4</v>
      </c>
      <c r="F123" s="23">
        <f t="shared" si="5"/>
        <v>2.2271040000000001E-4</v>
      </c>
    </row>
    <row r="124" spans="1:6" x14ac:dyDescent="0.25">
      <c r="A124" s="3" t="s">
        <v>162</v>
      </c>
      <c r="B124" s="8" t="s">
        <v>289</v>
      </c>
      <c r="C124" s="8">
        <v>1.9800000000000002E-2</v>
      </c>
      <c r="D124" s="22">
        <f t="shared" si="3"/>
        <v>1.9800000000000002E-2</v>
      </c>
      <c r="E124" s="23">
        <f t="shared" si="4"/>
        <v>2.2271040000000001E-4</v>
      </c>
      <c r="F124" s="23">
        <f t="shared" si="5"/>
        <v>2.2271040000000001E-4</v>
      </c>
    </row>
    <row r="125" spans="1:6" x14ac:dyDescent="0.25">
      <c r="A125" s="3" t="s">
        <v>163</v>
      </c>
      <c r="B125" s="8" t="s">
        <v>289</v>
      </c>
      <c r="C125" s="8">
        <v>1.9800000000000002E-2</v>
      </c>
      <c r="D125" s="22">
        <f t="shared" si="3"/>
        <v>1.9800000000000002E-2</v>
      </c>
      <c r="E125" s="23">
        <f t="shared" si="4"/>
        <v>2.2271040000000001E-4</v>
      </c>
      <c r="F125" s="23">
        <f t="shared" si="5"/>
        <v>2.2271040000000001E-4</v>
      </c>
    </row>
    <row r="126" spans="1:6" x14ac:dyDescent="0.25">
      <c r="A126" s="3" t="s">
        <v>164</v>
      </c>
      <c r="B126" s="8" t="s">
        <v>289</v>
      </c>
      <c r="C126" s="8">
        <v>1.9800000000000002E-2</v>
      </c>
      <c r="D126" s="22">
        <f t="shared" si="3"/>
        <v>1.9800000000000002E-2</v>
      </c>
      <c r="E126" s="23">
        <f t="shared" si="4"/>
        <v>2.2271040000000001E-4</v>
      </c>
      <c r="F126" s="23">
        <f t="shared" si="5"/>
        <v>2.2271040000000001E-4</v>
      </c>
    </row>
    <row r="127" spans="1:6" x14ac:dyDescent="0.25">
      <c r="A127" s="3" t="s">
        <v>165</v>
      </c>
      <c r="B127" s="8" t="s">
        <v>290</v>
      </c>
      <c r="C127" s="8">
        <v>1.9800000000000002E-2</v>
      </c>
      <c r="D127" s="22">
        <f t="shared" si="3"/>
        <v>1.9800000000000002E-2</v>
      </c>
      <c r="E127" s="23">
        <f t="shared" si="4"/>
        <v>2.2271040000000001E-4</v>
      </c>
      <c r="F127" s="23">
        <f t="shared" si="5"/>
        <v>2.2271040000000001E-4</v>
      </c>
    </row>
    <row r="128" spans="1:6" x14ac:dyDescent="0.25">
      <c r="A128" s="3" t="s">
        <v>166</v>
      </c>
      <c r="B128" s="8" t="s">
        <v>289</v>
      </c>
      <c r="C128" s="8">
        <v>1.9800000000000002E-2</v>
      </c>
      <c r="D128" s="22">
        <f t="shared" si="3"/>
        <v>1.9800000000000002E-2</v>
      </c>
      <c r="E128" s="23">
        <f t="shared" si="4"/>
        <v>2.2271040000000001E-4</v>
      </c>
      <c r="F128" s="23">
        <f t="shared" si="5"/>
        <v>2.2271040000000001E-4</v>
      </c>
    </row>
    <row r="129" spans="1:6" x14ac:dyDescent="0.25">
      <c r="A129" s="3" t="s">
        <v>167</v>
      </c>
      <c r="B129" s="8" t="s">
        <v>289</v>
      </c>
      <c r="C129" s="8">
        <v>1.9800000000000002E-2</v>
      </c>
      <c r="D129" s="22">
        <f t="shared" si="3"/>
        <v>1.9800000000000002E-2</v>
      </c>
      <c r="E129" s="23">
        <f t="shared" si="4"/>
        <v>2.2271040000000001E-4</v>
      </c>
      <c r="F129" s="23">
        <f t="shared" si="5"/>
        <v>2.2271040000000001E-4</v>
      </c>
    </row>
    <row r="130" spans="1:6" x14ac:dyDescent="0.25">
      <c r="A130" s="3" t="s">
        <v>168</v>
      </c>
      <c r="B130" s="8" t="s">
        <v>290</v>
      </c>
      <c r="C130" s="8">
        <v>1.9800000000000002E-2</v>
      </c>
      <c r="D130" s="22">
        <f t="shared" si="3"/>
        <v>1.9800000000000002E-2</v>
      </c>
      <c r="E130" s="23">
        <f t="shared" si="4"/>
        <v>2.2271040000000001E-4</v>
      </c>
      <c r="F130" s="23">
        <f t="shared" si="5"/>
        <v>2.2271040000000001E-4</v>
      </c>
    </row>
    <row r="131" spans="1:6" x14ac:dyDescent="0.25">
      <c r="A131" s="3" t="s">
        <v>169</v>
      </c>
      <c r="B131" s="8" t="s">
        <v>289</v>
      </c>
      <c r="C131" s="8">
        <v>1.9800000000000002E-2</v>
      </c>
      <c r="D131" s="22">
        <f t="shared" si="3"/>
        <v>1.9800000000000002E-2</v>
      </c>
      <c r="E131" s="23">
        <f t="shared" si="4"/>
        <v>2.2271040000000001E-4</v>
      </c>
      <c r="F131" s="23">
        <f t="shared" si="5"/>
        <v>2.2271040000000001E-4</v>
      </c>
    </row>
    <row r="132" spans="1:6" x14ac:dyDescent="0.25">
      <c r="A132" s="3" t="s">
        <v>170</v>
      </c>
      <c r="B132" s="8" t="s">
        <v>289</v>
      </c>
      <c r="C132" s="8">
        <v>1.9800000000000002E-2</v>
      </c>
      <c r="D132" s="22">
        <f t="shared" ref="D132:D195" si="6">C132</f>
        <v>1.9800000000000002E-2</v>
      </c>
      <c r="E132" s="23">
        <f t="shared" ref="E132:E195" si="7">C132*0.011248</f>
        <v>2.2271040000000001E-4</v>
      </c>
      <c r="F132" s="23">
        <f t="shared" ref="F132:F195" si="8">D132*0.011248</f>
        <v>2.2271040000000001E-4</v>
      </c>
    </row>
    <row r="133" spans="1:6" x14ac:dyDescent="0.25">
      <c r="A133" s="3" t="s">
        <v>171</v>
      </c>
      <c r="B133" s="8" t="s">
        <v>290</v>
      </c>
      <c r="C133" s="8">
        <v>1.9800000000000002E-2</v>
      </c>
      <c r="D133" s="22">
        <f t="shared" si="6"/>
        <v>1.9800000000000002E-2</v>
      </c>
      <c r="E133" s="23">
        <f t="shared" si="7"/>
        <v>2.2271040000000001E-4</v>
      </c>
      <c r="F133" s="23">
        <f t="shared" si="8"/>
        <v>2.2271040000000001E-4</v>
      </c>
    </row>
    <row r="134" spans="1:6" x14ac:dyDescent="0.25">
      <c r="A134" s="3" t="s">
        <v>172</v>
      </c>
      <c r="B134" s="8" t="s">
        <v>289</v>
      </c>
      <c r="C134" s="8">
        <v>1.9800000000000002E-2</v>
      </c>
      <c r="D134" s="22">
        <f t="shared" si="6"/>
        <v>1.9800000000000002E-2</v>
      </c>
      <c r="E134" s="23">
        <f t="shared" si="7"/>
        <v>2.2271040000000001E-4</v>
      </c>
      <c r="F134" s="23">
        <f t="shared" si="8"/>
        <v>2.2271040000000001E-4</v>
      </c>
    </row>
    <row r="135" spans="1:6" x14ac:dyDescent="0.25">
      <c r="A135" s="3" t="s">
        <v>36</v>
      </c>
      <c r="B135" s="8" t="s">
        <v>292</v>
      </c>
      <c r="C135" s="8">
        <v>1.9800000000000002E-2</v>
      </c>
      <c r="D135" s="22">
        <f t="shared" si="6"/>
        <v>1.9800000000000002E-2</v>
      </c>
      <c r="E135" s="23">
        <f t="shared" si="7"/>
        <v>2.2271040000000001E-4</v>
      </c>
      <c r="F135" s="23">
        <f t="shared" si="8"/>
        <v>2.2271040000000001E-4</v>
      </c>
    </row>
    <row r="136" spans="1:6" x14ac:dyDescent="0.25">
      <c r="A136" s="3" t="s">
        <v>173</v>
      </c>
      <c r="B136" s="8" t="s">
        <v>289</v>
      </c>
      <c r="C136" s="8">
        <v>1.9800000000000002E-2</v>
      </c>
      <c r="D136" s="22">
        <f t="shared" si="6"/>
        <v>1.9800000000000002E-2</v>
      </c>
      <c r="E136" s="23">
        <f t="shared" si="7"/>
        <v>2.2271040000000001E-4</v>
      </c>
      <c r="F136" s="23">
        <f t="shared" si="8"/>
        <v>2.2271040000000001E-4</v>
      </c>
    </row>
    <row r="137" spans="1:6" x14ac:dyDescent="0.25">
      <c r="A137" s="3" t="s">
        <v>174</v>
      </c>
      <c r="B137" s="8" t="s">
        <v>289</v>
      </c>
      <c r="C137" s="8">
        <v>1.9800000000000002E-2</v>
      </c>
      <c r="D137" s="22">
        <f t="shared" si="6"/>
        <v>1.9800000000000002E-2</v>
      </c>
      <c r="E137" s="23">
        <f t="shared" si="7"/>
        <v>2.2271040000000001E-4</v>
      </c>
      <c r="F137" s="23">
        <f t="shared" si="8"/>
        <v>2.2271040000000001E-4</v>
      </c>
    </row>
    <row r="138" spans="1:6" x14ac:dyDescent="0.25">
      <c r="A138" s="3" t="s">
        <v>35</v>
      </c>
      <c r="B138" s="8" t="s">
        <v>289</v>
      </c>
      <c r="C138" s="8">
        <v>1.9800000000000002E-2</v>
      </c>
      <c r="D138" s="22">
        <f t="shared" si="6"/>
        <v>1.9800000000000002E-2</v>
      </c>
      <c r="E138" s="23">
        <f t="shared" si="7"/>
        <v>2.2271040000000001E-4</v>
      </c>
      <c r="F138" s="23">
        <f t="shared" si="8"/>
        <v>2.2271040000000001E-4</v>
      </c>
    </row>
    <row r="139" spans="1:6" x14ac:dyDescent="0.25">
      <c r="A139" s="3" t="s">
        <v>175</v>
      </c>
      <c r="B139" s="8" t="s">
        <v>282</v>
      </c>
      <c r="C139" s="8">
        <v>9.9000000000000008E-3</v>
      </c>
      <c r="D139" s="22">
        <f t="shared" si="6"/>
        <v>9.9000000000000008E-3</v>
      </c>
      <c r="E139" s="23">
        <f t="shared" si="7"/>
        <v>1.1135520000000001E-4</v>
      </c>
      <c r="F139" s="23">
        <f t="shared" si="8"/>
        <v>1.1135520000000001E-4</v>
      </c>
    </row>
    <row r="140" spans="1:6" x14ac:dyDescent="0.25">
      <c r="A140" s="3" t="s">
        <v>176</v>
      </c>
      <c r="B140" s="8" t="s">
        <v>289</v>
      </c>
      <c r="C140" s="8">
        <v>1.9800000000000002E-2</v>
      </c>
      <c r="D140" s="22">
        <f t="shared" si="6"/>
        <v>1.9800000000000002E-2</v>
      </c>
      <c r="E140" s="23">
        <f t="shared" si="7"/>
        <v>2.2271040000000001E-4</v>
      </c>
      <c r="F140" s="23">
        <f t="shared" si="8"/>
        <v>2.2271040000000001E-4</v>
      </c>
    </row>
    <row r="141" spans="1:6" x14ac:dyDescent="0.25">
      <c r="A141" s="3" t="s">
        <v>177</v>
      </c>
      <c r="B141" s="8" t="s">
        <v>290</v>
      </c>
      <c r="C141" s="8">
        <v>1.9800000000000002E-2</v>
      </c>
      <c r="D141" s="22">
        <f t="shared" si="6"/>
        <v>1.9800000000000002E-2</v>
      </c>
      <c r="E141" s="23">
        <f t="shared" si="7"/>
        <v>2.2271040000000001E-4</v>
      </c>
      <c r="F141" s="23">
        <f t="shared" si="8"/>
        <v>2.2271040000000001E-4</v>
      </c>
    </row>
    <row r="142" spans="1:6" x14ac:dyDescent="0.25">
      <c r="A142" s="3" t="s">
        <v>178</v>
      </c>
      <c r="B142" s="8" t="s">
        <v>290</v>
      </c>
      <c r="C142" s="8">
        <v>1.9800000000000002E-2</v>
      </c>
      <c r="D142" s="22">
        <f t="shared" si="6"/>
        <v>1.9800000000000002E-2</v>
      </c>
      <c r="E142" s="23">
        <f t="shared" si="7"/>
        <v>2.2271040000000001E-4</v>
      </c>
      <c r="F142" s="23">
        <f t="shared" si="8"/>
        <v>2.2271040000000001E-4</v>
      </c>
    </row>
    <row r="143" spans="1:6" x14ac:dyDescent="0.25">
      <c r="A143" s="3" t="s">
        <v>179</v>
      </c>
      <c r="B143" s="8" t="s">
        <v>289</v>
      </c>
      <c r="C143" s="8">
        <v>1.9800000000000002E-2</v>
      </c>
      <c r="D143" s="22">
        <f t="shared" si="6"/>
        <v>1.9800000000000002E-2</v>
      </c>
      <c r="E143" s="23">
        <f t="shared" si="7"/>
        <v>2.2271040000000001E-4</v>
      </c>
      <c r="F143" s="23">
        <f t="shared" si="8"/>
        <v>2.2271040000000001E-4</v>
      </c>
    </row>
    <row r="144" spans="1:6" x14ac:dyDescent="0.25">
      <c r="A144" s="3" t="s">
        <v>180</v>
      </c>
      <c r="B144" s="8" t="s">
        <v>289</v>
      </c>
      <c r="C144" s="8">
        <v>1.9800000000000002E-2</v>
      </c>
      <c r="D144" s="22">
        <f t="shared" si="6"/>
        <v>1.9800000000000002E-2</v>
      </c>
      <c r="E144" s="23">
        <f t="shared" si="7"/>
        <v>2.2271040000000001E-4</v>
      </c>
      <c r="F144" s="23">
        <f t="shared" si="8"/>
        <v>2.2271040000000001E-4</v>
      </c>
    </row>
    <row r="145" spans="1:6" x14ac:dyDescent="0.25">
      <c r="A145" s="3" t="s">
        <v>181</v>
      </c>
      <c r="B145" s="8" t="s">
        <v>289</v>
      </c>
      <c r="C145" s="8">
        <v>1.9800000000000002E-2</v>
      </c>
      <c r="D145" s="22">
        <f t="shared" si="6"/>
        <v>1.9800000000000002E-2</v>
      </c>
      <c r="E145" s="23">
        <f t="shared" si="7"/>
        <v>2.2271040000000001E-4</v>
      </c>
      <c r="F145" s="23">
        <f t="shared" si="8"/>
        <v>2.2271040000000001E-4</v>
      </c>
    </row>
    <row r="146" spans="1:6" x14ac:dyDescent="0.25">
      <c r="A146" s="3" t="s">
        <v>182</v>
      </c>
      <c r="B146" s="8" t="s">
        <v>291</v>
      </c>
      <c r="C146" s="8">
        <v>1.9800000000000002E-2</v>
      </c>
      <c r="D146" s="22">
        <f t="shared" si="6"/>
        <v>1.9800000000000002E-2</v>
      </c>
      <c r="E146" s="23">
        <f t="shared" si="7"/>
        <v>2.2271040000000001E-4</v>
      </c>
      <c r="F146" s="23">
        <f t="shared" si="8"/>
        <v>2.2271040000000001E-4</v>
      </c>
    </row>
    <row r="147" spans="1:6" x14ac:dyDescent="0.25">
      <c r="A147" s="3" t="s">
        <v>183</v>
      </c>
      <c r="B147" s="8" t="s">
        <v>289</v>
      </c>
      <c r="C147" s="8">
        <v>1.9800000000000002E-2</v>
      </c>
      <c r="D147" s="22">
        <f t="shared" si="6"/>
        <v>1.9800000000000002E-2</v>
      </c>
      <c r="E147" s="23">
        <f t="shared" si="7"/>
        <v>2.2271040000000001E-4</v>
      </c>
      <c r="F147" s="23">
        <f t="shared" si="8"/>
        <v>2.2271040000000001E-4</v>
      </c>
    </row>
    <row r="148" spans="1:6" x14ac:dyDescent="0.25">
      <c r="A148" s="3" t="s">
        <v>184</v>
      </c>
      <c r="B148" s="8" t="s">
        <v>291</v>
      </c>
      <c r="C148" s="8">
        <v>1.9800000000000002E-2</v>
      </c>
      <c r="D148" s="22">
        <f t="shared" si="6"/>
        <v>1.9800000000000002E-2</v>
      </c>
      <c r="E148" s="23">
        <f t="shared" si="7"/>
        <v>2.2271040000000001E-4</v>
      </c>
      <c r="F148" s="23">
        <f t="shared" si="8"/>
        <v>2.2271040000000001E-4</v>
      </c>
    </row>
    <row r="149" spans="1:6" x14ac:dyDescent="0.25">
      <c r="A149" s="3" t="s">
        <v>185</v>
      </c>
      <c r="B149" s="8" t="s">
        <v>289</v>
      </c>
      <c r="C149" s="8">
        <v>1.9800000000000002E-2</v>
      </c>
      <c r="D149" s="22">
        <f t="shared" si="6"/>
        <v>1.9800000000000002E-2</v>
      </c>
      <c r="E149" s="23">
        <f t="shared" si="7"/>
        <v>2.2271040000000001E-4</v>
      </c>
      <c r="F149" s="23">
        <f t="shared" si="8"/>
        <v>2.2271040000000001E-4</v>
      </c>
    </row>
    <row r="150" spans="1:6" x14ac:dyDescent="0.25">
      <c r="A150" s="3" t="s">
        <v>186</v>
      </c>
      <c r="B150" s="8" t="s">
        <v>289</v>
      </c>
      <c r="C150" s="8">
        <v>1.9800000000000002E-2</v>
      </c>
      <c r="D150" s="22">
        <f t="shared" si="6"/>
        <v>1.9800000000000002E-2</v>
      </c>
      <c r="E150" s="23">
        <f t="shared" si="7"/>
        <v>2.2271040000000001E-4</v>
      </c>
      <c r="F150" s="23">
        <f t="shared" si="8"/>
        <v>2.2271040000000001E-4</v>
      </c>
    </row>
    <row r="151" spans="1:6" x14ac:dyDescent="0.25">
      <c r="A151" s="3" t="s">
        <v>187</v>
      </c>
      <c r="B151" s="8" t="s">
        <v>289</v>
      </c>
      <c r="C151" s="8">
        <v>1.9800000000000002E-2</v>
      </c>
      <c r="D151" s="22">
        <f t="shared" si="6"/>
        <v>1.9800000000000002E-2</v>
      </c>
      <c r="E151" s="23">
        <f t="shared" si="7"/>
        <v>2.2271040000000001E-4</v>
      </c>
      <c r="F151" s="23">
        <f t="shared" si="8"/>
        <v>2.2271040000000001E-4</v>
      </c>
    </row>
    <row r="152" spans="1:6" x14ac:dyDescent="0.25">
      <c r="A152" s="3" t="s">
        <v>188</v>
      </c>
      <c r="B152" s="8" t="s">
        <v>291</v>
      </c>
      <c r="C152" s="8">
        <v>1.9800000000000002E-2</v>
      </c>
      <c r="D152" s="22">
        <f t="shared" si="6"/>
        <v>1.9800000000000002E-2</v>
      </c>
      <c r="E152" s="23">
        <f t="shared" si="7"/>
        <v>2.2271040000000001E-4</v>
      </c>
      <c r="F152" s="23">
        <f t="shared" si="8"/>
        <v>2.2271040000000001E-4</v>
      </c>
    </row>
    <row r="153" spans="1:6" x14ac:dyDescent="0.25">
      <c r="A153" s="3" t="s">
        <v>189</v>
      </c>
      <c r="B153" s="8" t="s">
        <v>290</v>
      </c>
      <c r="C153" s="8">
        <v>1.9800000000000002E-2</v>
      </c>
      <c r="D153" s="22">
        <f t="shared" si="6"/>
        <v>1.9800000000000002E-2</v>
      </c>
      <c r="E153" s="23">
        <f t="shared" si="7"/>
        <v>2.2271040000000001E-4</v>
      </c>
      <c r="F153" s="23">
        <f t="shared" si="8"/>
        <v>2.2271040000000001E-4</v>
      </c>
    </row>
    <row r="154" spans="1:6" x14ac:dyDescent="0.25">
      <c r="A154" s="3" t="s">
        <v>190</v>
      </c>
      <c r="B154" s="8" t="s">
        <v>290</v>
      </c>
      <c r="C154" s="8">
        <v>1.9800000000000002E-2</v>
      </c>
      <c r="D154" s="22">
        <f t="shared" si="6"/>
        <v>1.9800000000000002E-2</v>
      </c>
      <c r="E154" s="23">
        <f t="shared" si="7"/>
        <v>2.2271040000000001E-4</v>
      </c>
      <c r="F154" s="23">
        <f t="shared" si="8"/>
        <v>2.2271040000000001E-4</v>
      </c>
    </row>
    <row r="155" spans="1:6" x14ac:dyDescent="0.25">
      <c r="A155" s="3" t="s">
        <v>191</v>
      </c>
      <c r="B155" s="8" t="s">
        <v>289</v>
      </c>
      <c r="C155" s="8">
        <v>1.9800000000000002E-2</v>
      </c>
      <c r="D155" s="22">
        <f t="shared" si="6"/>
        <v>1.9800000000000002E-2</v>
      </c>
      <c r="E155" s="23">
        <f t="shared" si="7"/>
        <v>2.2271040000000001E-4</v>
      </c>
      <c r="F155" s="23">
        <f t="shared" si="8"/>
        <v>2.2271040000000001E-4</v>
      </c>
    </row>
    <row r="156" spans="1:6" x14ac:dyDescent="0.25">
      <c r="A156" s="3" t="s">
        <v>192</v>
      </c>
      <c r="B156" s="8" t="s">
        <v>289</v>
      </c>
      <c r="C156" s="8">
        <v>1.9800000000000002E-2</v>
      </c>
      <c r="D156" s="22">
        <f t="shared" si="6"/>
        <v>1.9800000000000002E-2</v>
      </c>
      <c r="E156" s="23">
        <f t="shared" si="7"/>
        <v>2.2271040000000001E-4</v>
      </c>
      <c r="F156" s="23">
        <f t="shared" si="8"/>
        <v>2.2271040000000001E-4</v>
      </c>
    </row>
    <row r="157" spans="1:6" x14ac:dyDescent="0.25">
      <c r="A157" s="3" t="s">
        <v>193</v>
      </c>
      <c r="B157" s="8" t="s">
        <v>289</v>
      </c>
      <c r="C157" s="8">
        <v>1.9800000000000002E-2</v>
      </c>
      <c r="D157" s="22">
        <f t="shared" si="6"/>
        <v>1.9800000000000002E-2</v>
      </c>
      <c r="E157" s="23">
        <f t="shared" si="7"/>
        <v>2.2271040000000001E-4</v>
      </c>
      <c r="F157" s="23">
        <f t="shared" si="8"/>
        <v>2.2271040000000001E-4</v>
      </c>
    </row>
    <row r="158" spans="1:6" x14ac:dyDescent="0.25">
      <c r="A158" s="3" t="s">
        <v>194</v>
      </c>
      <c r="B158" s="8" t="s">
        <v>289</v>
      </c>
      <c r="C158" s="8">
        <v>1.9800000000000002E-2</v>
      </c>
      <c r="D158" s="22">
        <f t="shared" si="6"/>
        <v>1.9800000000000002E-2</v>
      </c>
      <c r="E158" s="23">
        <f t="shared" si="7"/>
        <v>2.2271040000000001E-4</v>
      </c>
      <c r="F158" s="23">
        <f t="shared" si="8"/>
        <v>2.2271040000000001E-4</v>
      </c>
    </row>
    <row r="159" spans="1:6" x14ac:dyDescent="0.25">
      <c r="A159" s="3" t="s">
        <v>195</v>
      </c>
      <c r="B159" s="8" t="s">
        <v>289</v>
      </c>
      <c r="C159" s="8">
        <v>1.9800000000000002E-2</v>
      </c>
      <c r="D159" s="22">
        <f t="shared" si="6"/>
        <v>1.9800000000000002E-2</v>
      </c>
      <c r="E159" s="23">
        <f t="shared" si="7"/>
        <v>2.2271040000000001E-4</v>
      </c>
      <c r="F159" s="23">
        <f t="shared" si="8"/>
        <v>2.2271040000000001E-4</v>
      </c>
    </row>
    <row r="160" spans="1:6" x14ac:dyDescent="0.25">
      <c r="A160" s="3" t="s">
        <v>196</v>
      </c>
      <c r="B160" s="8" t="s">
        <v>290</v>
      </c>
      <c r="C160" s="8">
        <v>1.9800000000000002E-2</v>
      </c>
      <c r="D160" s="22">
        <f t="shared" si="6"/>
        <v>1.9800000000000002E-2</v>
      </c>
      <c r="E160" s="23">
        <f t="shared" si="7"/>
        <v>2.2271040000000001E-4</v>
      </c>
      <c r="F160" s="23">
        <f t="shared" si="8"/>
        <v>2.2271040000000001E-4</v>
      </c>
    </row>
    <row r="161" spans="1:6" x14ac:dyDescent="0.25">
      <c r="A161" s="3" t="s">
        <v>197</v>
      </c>
      <c r="B161" s="8" t="s">
        <v>290</v>
      </c>
      <c r="C161" s="8">
        <v>1.9800000000000002E-2</v>
      </c>
      <c r="D161" s="22">
        <f t="shared" si="6"/>
        <v>1.9800000000000002E-2</v>
      </c>
      <c r="E161" s="23">
        <f t="shared" si="7"/>
        <v>2.2271040000000001E-4</v>
      </c>
      <c r="F161" s="23">
        <f t="shared" si="8"/>
        <v>2.2271040000000001E-4</v>
      </c>
    </row>
    <row r="162" spans="1:6" x14ac:dyDescent="0.25">
      <c r="A162" s="3" t="s">
        <v>198</v>
      </c>
      <c r="B162" s="8" t="s">
        <v>291</v>
      </c>
      <c r="C162" s="8">
        <v>1.9800000000000002E-2</v>
      </c>
      <c r="D162" s="22">
        <f t="shared" si="6"/>
        <v>1.9800000000000002E-2</v>
      </c>
      <c r="E162" s="23">
        <f t="shared" si="7"/>
        <v>2.2271040000000001E-4</v>
      </c>
      <c r="F162" s="23">
        <f t="shared" si="8"/>
        <v>2.2271040000000001E-4</v>
      </c>
    </row>
    <row r="163" spans="1:6" x14ac:dyDescent="0.25">
      <c r="A163" s="3" t="s">
        <v>199</v>
      </c>
      <c r="B163" s="8" t="s">
        <v>282</v>
      </c>
      <c r="C163" s="8">
        <v>9.9000000000000008E-3</v>
      </c>
      <c r="D163" s="22">
        <f t="shared" si="6"/>
        <v>9.9000000000000008E-3</v>
      </c>
      <c r="E163" s="23">
        <f t="shared" si="7"/>
        <v>1.1135520000000001E-4</v>
      </c>
      <c r="F163" s="23">
        <f t="shared" si="8"/>
        <v>1.1135520000000001E-4</v>
      </c>
    </row>
    <row r="164" spans="1:6" x14ac:dyDescent="0.25">
      <c r="A164" s="3" t="s">
        <v>200</v>
      </c>
      <c r="B164" s="8" t="s">
        <v>289</v>
      </c>
      <c r="C164" s="8">
        <v>1.9800000000000002E-2</v>
      </c>
      <c r="D164" s="22">
        <f t="shared" si="6"/>
        <v>1.9800000000000002E-2</v>
      </c>
      <c r="E164" s="23">
        <f t="shared" si="7"/>
        <v>2.2271040000000001E-4</v>
      </c>
      <c r="F164" s="23">
        <f t="shared" si="8"/>
        <v>2.2271040000000001E-4</v>
      </c>
    </row>
    <row r="165" spans="1:6" x14ac:dyDescent="0.25">
      <c r="A165" s="3" t="s">
        <v>201</v>
      </c>
      <c r="B165" s="8" t="s">
        <v>289</v>
      </c>
      <c r="C165" s="8">
        <v>1.9800000000000002E-2</v>
      </c>
      <c r="D165" s="22">
        <f t="shared" si="6"/>
        <v>1.9800000000000002E-2</v>
      </c>
      <c r="E165" s="23">
        <f t="shared" si="7"/>
        <v>2.2271040000000001E-4</v>
      </c>
      <c r="F165" s="23">
        <f t="shared" si="8"/>
        <v>2.2271040000000001E-4</v>
      </c>
    </row>
    <row r="166" spans="1:6" x14ac:dyDescent="0.25">
      <c r="A166" s="3" t="s">
        <v>202</v>
      </c>
      <c r="B166" s="8" t="s">
        <v>289</v>
      </c>
      <c r="C166" s="8">
        <v>1.9800000000000002E-2</v>
      </c>
      <c r="D166" s="22">
        <f t="shared" si="6"/>
        <v>1.9800000000000002E-2</v>
      </c>
      <c r="E166" s="23">
        <f t="shared" si="7"/>
        <v>2.2271040000000001E-4</v>
      </c>
      <c r="F166" s="23">
        <f t="shared" si="8"/>
        <v>2.2271040000000001E-4</v>
      </c>
    </row>
    <row r="167" spans="1:6" x14ac:dyDescent="0.25">
      <c r="A167" s="3" t="s">
        <v>203</v>
      </c>
      <c r="B167" s="8" t="s">
        <v>291</v>
      </c>
      <c r="C167" s="8">
        <v>1.9800000000000002E-2</v>
      </c>
      <c r="D167" s="22">
        <f t="shared" si="6"/>
        <v>1.9800000000000002E-2</v>
      </c>
      <c r="E167" s="23">
        <f t="shared" si="7"/>
        <v>2.2271040000000001E-4</v>
      </c>
      <c r="F167" s="23">
        <f t="shared" si="8"/>
        <v>2.2271040000000001E-4</v>
      </c>
    </row>
    <row r="168" spans="1:6" x14ac:dyDescent="0.25">
      <c r="A168" s="3" t="s">
        <v>204</v>
      </c>
      <c r="B168" s="8" t="s">
        <v>289</v>
      </c>
      <c r="C168" s="8">
        <v>1.9800000000000002E-2</v>
      </c>
      <c r="D168" s="22">
        <f t="shared" si="6"/>
        <v>1.9800000000000002E-2</v>
      </c>
      <c r="E168" s="23">
        <f t="shared" si="7"/>
        <v>2.2271040000000001E-4</v>
      </c>
      <c r="F168" s="23">
        <f t="shared" si="8"/>
        <v>2.2271040000000001E-4</v>
      </c>
    </row>
    <row r="169" spans="1:6" x14ac:dyDescent="0.25">
      <c r="A169" s="3" t="s">
        <v>205</v>
      </c>
      <c r="B169" s="8" t="s">
        <v>290</v>
      </c>
      <c r="C169" s="8">
        <v>1.9800000000000002E-2</v>
      </c>
      <c r="D169" s="22">
        <f t="shared" si="6"/>
        <v>1.9800000000000002E-2</v>
      </c>
      <c r="E169" s="23">
        <f t="shared" si="7"/>
        <v>2.2271040000000001E-4</v>
      </c>
      <c r="F169" s="23">
        <f t="shared" si="8"/>
        <v>2.2271040000000001E-4</v>
      </c>
    </row>
    <row r="170" spans="1:6" x14ac:dyDescent="0.25">
      <c r="A170" s="3" t="s">
        <v>206</v>
      </c>
      <c r="B170" s="8" t="s">
        <v>291</v>
      </c>
      <c r="C170" s="8">
        <v>1.9800000000000002E-2</v>
      </c>
      <c r="D170" s="22">
        <f t="shared" si="6"/>
        <v>1.9800000000000002E-2</v>
      </c>
      <c r="E170" s="23">
        <f t="shared" si="7"/>
        <v>2.2271040000000001E-4</v>
      </c>
      <c r="F170" s="23">
        <f t="shared" si="8"/>
        <v>2.2271040000000001E-4</v>
      </c>
    </row>
    <row r="171" spans="1:6" x14ac:dyDescent="0.25">
      <c r="A171" s="3" t="s">
        <v>207</v>
      </c>
      <c r="B171" s="8" t="s">
        <v>290</v>
      </c>
      <c r="C171" s="8">
        <v>1.9800000000000002E-2</v>
      </c>
      <c r="D171" s="22">
        <f t="shared" si="6"/>
        <v>1.9800000000000002E-2</v>
      </c>
      <c r="E171" s="23">
        <f t="shared" si="7"/>
        <v>2.2271040000000001E-4</v>
      </c>
      <c r="F171" s="23">
        <f t="shared" si="8"/>
        <v>2.2271040000000001E-4</v>
      </c>
    </row>
    <row r="172" spans="1:6" x14ac:dyDescent="0.25">
      <c r="A172" s="3" t="s">
        <v>208</v>
      </c>
      <c r="B172" s="8" t="s">
        <v>291</v>
      </c>
      <c r="C172" s="8">
        <v>1.9800000000000002E-2</v>
      </c>
      <c r="D172" s="22">
        <f t="shared" si="6"/>
        <v>1.9800000000000002E-2</v>
      </c>
      <c r="E172" s="23">
        <f t="shared" si="7"/>
        <v>2.2271040000000001E-4</v>
      </c>
      <c r="F172" s="23">
        <f t="shared" si="8"/>
        <v>2.2271040000000001E-4</v>
      </c>
    </row>
    <row r="173" spans="1:6" x14ac:dyDescent="0.25">
      <c r="A173" s="3" t="s">
        <v>209</v>
      </c>
      <c r="B173" s="8" t="s">
        <v>289</v>
      </c>
      <c r="C173" s="8">
        <v>1.9800000000000002E-2</v>
      </c>
      <c r="D173" s="22">
        <f t="shared" si="6"/>
        <v>1.9800000000000002E-2</v>
      </c>
      <c r="E173" s="23">
        <f t="shared" si="7"/>
        <v>2.2271040000000001E-4</v>
      </c>
      <c r="F173" s="23">
        <f t="shared" si="8"/>
        <v>2.2271040000000001E-4</v>
      </c>
    </row>
    <row r="174" spans="1:6" x14ac:dyDescent="0.25">
      <c r="A174" s="3" t="s">
        <v>210</v>
      </c>
      <c r="B174" s="8" t="s">
        <v>291</v>
      </c>
      <c r="C174" s="8">
        <v>1.9800000000000002E-2</v>
      </c>
      <c r="D174" s="22">
        <f t="shared" si="6"/>
        <v>1.9800000000000002E-2</v>
      </c>
      <c r="E174" s="23">
        <f t="shared" si="7"/>
        <v>2.2271040000000001E-4</v>
      </c>
      <c r="F174" s="23">
        <f t="shared" si="8"/>
        <v>2.2271040000000001E-4</v>
      </c>
    </row>
    <row r="175" spans="1:6" x14ac:dyDescent="0.25">
      <c r="A175" s="3" t="s">
        <v>211</v>
      </c>
      <c r="B175" s="8" t="s">
        <v>289</v>
      </c>
      <c r="C175" s="8">
        <v>1.9800000000000002E-2</v>
      </c>
      <c r="D175" s="22">
        <f t="shared" si="6"/>
        <v>1.9800000000000002E-2</v>
      </c>
      <c r="E175" s="23">
        <f t="shared" si="7"/>
        <v>2.2271040000000001E-4</v>
      </c>
      <c r="F175" s="23">
        <f t="shared" si="8"/>
        <v>2.2271040000000001E-4</v>
      </c>
    </row>
    <row r="176" spans="1:6" x14ac:dyDescent="0.25">
      <c r="A176" s="3" t="s">
        <v>212</v>
      </c>
      <c r="B176" s="8" t="s">
        <v>289</v>
      </c>
      <c r="C176" s="8">
        <v>1.9800000000000002E-2</v>
      </c>
      <c r="D176" s="22">
        <f t="shared" si="6"/>
        <v>1.9800000000000002E-2</v>
      </c>
      <c r="E176" s="23">
        <f t="shared" si="7"/>
        <v>2.2271040000000001E-4</v>
      </c>
      <c r="F176" s="23">
        <f t="shared" si="8"/>
        <v>2.2271040000000001E-4</v>
      </c>
    </row>
    <row r="177" spans="1:6" x14ac:dyDescent="0.25">
      <c r="A177" s="3" t="s">
        <v>213</v>
      </c>
      <c r="B177" s="8" t="s">
        <v>289</v>
      </c>
      <c r="C177" s="8">
        <v>1.9800000000000002E-2</v>
      </c>
      <c r="D177" s="22">
        <f t="shared" si="6"/>
        <v>1.9800000000000002E-2</v>
      </c>
      <c r="E177" s="23">
        <f t="shared" si="7"/>
        <v>2.2271040000000001E-4</v>
      </c>
      <c r="F177" s="23">
        <f t="shared" si="8"/>
        <v>2.2271040000000001E-4</v>
      </c>
    </row>
    <row r="178" spans="1:6" x14ac:dyDescent="0.25">
      <c r="A178" s="3" t="s">
        <v>214</v>
      </c>
      <c r="B178" s="8" t="s">
        <v>290</v>
      </c>
      <c r="C178" s="8">
        <v>1.9800000000000002E-2</v>
      </c>
      <c r="D178" s="22">
        <f t="shared" si="6"/>
        <v>1.9800000000000002E-2</v>
      </c>
      <c r="E178" s="23">
        <f t="shared" si="7"/>
        <v>2.2271040000000001E-4</v>
      </c>
      <c r="F178" s="23">
        <f t="shared" si="8"/>
        <v>2.2271040000000001E-4</v>
      </c>
    </row>
    <row r="179" spans="1:6" x14ac:dyDescent="0.25">
      <c r="A179" s="3" t="s">
        <v>38</v>
      </c>
      <c r="B179" s="8" t="s">
        <v>289</v>
      </c>
      <c r="C179" s="8">
        <v>1.9800000000000002E-2</v>
      </c>
      <c r="D179" s="22">
        <f t="shared" si="6"/>
        <v>1.9800000000000002E-2</v>
      </c>
      <c r="E179" s="23">
        <f t="shared" si="7"/>
        <v>2.2271040000000001E-4</v>
      </c>
      <c r="F179" s="23">
        <f t="shared" si="8"/>
        <v>2.2271040000000001E-4</v>
      </c>
    </row>
    <row r="180" spans="1:6" x14ac:dyDescent="0.25">
      <c r="A180" s="3" t="s">
        <v>215</v>
      </c>
      <c r="B180" s="8" t="s">
        <v>290</v>
      </c>
      <c r="C180" s="8">
        <v>1.9800000000000002E-2</v>
      </c>
      <c r="D180" s="22">
        <f t="shared" si="6"/>
        <v>1.9800000000000002E-2</v>
      </c>
      <c r="E180" s="23">
        <f t="shared" si="7"/>
        <v>2.2271040000000001E-4</v>
      </c>
      <c r="F180" s="23">
        <f t="shared" si="8"/>
        <v>2.2271040000000001E-4</v>
      </c>
    </row>
    <row r="181" spans="1:6" x14ac:dyDescent="0.25">
      <c r="A181" s="3" t="s">
        <v>216</v>
      </c>
      <c r="B181" s="8" t="s">
        <v>291</v>
      </c>
      <c r="C181" s="8">
        <v>1.9800000000000002E-2</v>
      </c>
      <c r="D181" s="22">
        <f t="shared" si="6"/>
        <v>1.9800000000000002E-2</v>
      </c>
      <c r="E181" s="23">
        <f t="shared" si="7"/>
        <v>2.2271040000000001E-4</v>
      </c>
      <c r="F181" s="23">
        <f t="shared" si="8"/>
        <v>2.2271040000000001E-4</v>
      </c>
    </row>
    <row r="182" spans="1:6" x14ac:dyDescent="0.25">
      <c r="A182" s="3" t="s">
        <v>217</v>
      </c>
      <c r="B182" s="8" t="s">
        <v>290</v>
      </c>
      <c r="C182" s="8">
        <v>1.9800000000000002E-2</v>
      </c>
      <c r="D182" s="22">
        <f t="shared" si="6"/>
        <v>1.9800000000000002E-2</v>
      </c>
      <c r="E182" s="23">
        <f t="shared" si="7"/>
        <v>2.2271040000000001E-4</v>
      </c>
      <c r="F182" s="23">
        <f t="shared" si="8"/>
        <v>2.2271040000000001E-4</v>
      </c>
    </row>
    <row r="183" spans="1:6" x14ac:dyDescent="0.25">
      <c r="A183" s="3" t="s">
        <v>218</v>
      </c>
      <c r="B183" s="8" t="s">
        <v>290</v>
      </c>
      <c r="C183" s="8">
        <v>1.9800000000000002E-2</v>
      </c>
      <c r="D183" s="22">
        <f t="shared" si="6"/>
        <v>1.9800000000000002E-2</v>
      </c>
      <c r="E183" s="23">
        <f t="shared" si="7"/>
        <v>2.2271040000000001E-4</v>
      </c>
      <c r="F183" s="23">
        <f t="shared" si="8"/>
        <v>2.2271040000000001E-4</v>
      </c>
    </row>
    <row r="184" spans="1:6" x14ac:dyDescent="0.25">
      <c r="A184" s="3" t="s">
        <v>219</v>
      </c>
      <c r="B184" s="8" t="s">
        <v>290</v>
      </c>
      <c r="C184" s="8">
        <v>1.9800000000000002E-2</v>
      </c>
      <c r="D184" s="22">
        <f t="shared" si="6"/>
        <v>1.9800000000000002E-2</v>
      </c>
      <c r="E184" s="23">
        <f t="shared" si="7"/>
        <v>2.2271040000000001E-4</v>
      </c>
      <c r="F184" s="23">
        <f t="shared" si="8"/>
        <v>2.2271040000000001E-4</v>
      </c>
    </row>
    <row r="185" spans="1:6" x14ac:dyDescent="0.25">
      <c r="A185" s="3" t="s">
        <v>220</v>
      </c>
      <c r="B185" s="8" t="s">
        <v>290</v>
      </c>
      <c r="C185" s="8">
        <v>1.9800000000000002E-2</v>
      </c>
      <c r="D185" s="22">
        <f t="shared" si="6"/>
        <v>1.9800000000000002E-2</v>
      </c>
      <c r="E185" s="23">
        <f t="shared" si="7"/>
        <v>2.2271040000000001E-4</v>
      </c>
      <c r="F185" s="23">
        <f t="shared" si="8"/>
        <v>2.2271040000000001E-4</v>
      </c>
    </row>
    <row r="186" spans="1:6" x14ac:dyDescent="0.25">
      <c r="A186" s="3" t="s">
        <v>221</v>
      </c>
      <c r="B186" s="8" t="s">
        <v>289</v>
      </c>
      <c r="C186" s="8">
        <v>1.9800000000000002E-2</v>
      </c>
      <c r="D186" s="22">
        <f t="shared" si="6"/>
        <v>1.9800000000000002E-2</v>
      </c>
      <c r="E186" s="23">
        <f t="shared" si="7"/>
        <v>2.2271040000000001E-4</v>
      </c>
      <c r="F186" s="23">
        <f t="shared" si="8"/>
        <v>2.2271040000000001E-4</v>
      </c>
    </row>
    <row r="187" spans="1:6" x14ac:dyDescent="0.25">
      <c r="A187" s="3" t="s">
        <v>222</v>
      </c>
      <c r="B187" s="8" t="s">
        <v>289</v>
      </c>
      <c r="C187" s="8">
        <v>1.9800000000000002E-2</v>
      </c>
      <c r="D187" s="22">
        <f t="shared" si="6"/>
        <v>1.9800000000000002E-2</v>
      </c>
      <c r="E187" s="23">
        <f t="shared" si="7"/>
        <v>2.2271040000000001E-4</v>
      </c>
      <c r="F187" s="23">
        <f t="shared" si="8"/>
        <v>2.2271040000000001E-4</v>
      </c>
    </row>
    <row r="188" spans="1:6" x14ac:dyDescent="0.25">
      <c r="A188" s="3" t="s">
        <v>223</v>
      </c>
      <c r="B188" s="8" t="s">
        <v>282</v>
      </c>
      <c r="C188" s="8">
        <v>9.9000000000000008E-3</v>
      </c>
      <c r="D188" s="22">
        <f t="shared" si="6"/>
        <v>9.9000000000000008E-3</v>
      </c>
      <c r="E188" s="23">
        <f t="shared" si="7"/>
        <v>1.1135520000000001E-4</v>
      </c>
      <c r="F188" s="23">
        <f t="shared" si="8"/>
        <v>1.1135520000000001E-4</v>
      </c>
    </row>
    <row r="189" spans="1:6" x14ac:dyDescent="0.25">
      <c r="A189" s="3" t="s">
        <v>224</v>
      </c>
      <c r="B189" s="8" t="s">
        <v>289</v>
      </c>
      <c r="C189" s="8">
        <v>1.9800000000000002E-2</v>
      </c>
      <c r="D189" s="22">
        <f t="shared" si="6"/>
        <v>1.9800000000000002E-2</v>
      </c>
      <c r="E189" s="23">
        <f t="shared" si="7"/>
        <v>2.2271040000000001E-4</v>
      </c>
      <c r="F189" s="23">
        <f t="shared" si="8"/>
        <v>2.2271040000000001E-4</v>
      </c>
    </row>
    <row r="190" spans="1:6" x14ac:dyDescent="0.25">
      <c r="A190" s="3" t="s">
        <v>225</v>
      </c>
      <c r="B190" s="8" t="s">
        <v>290</v>
      </c>
      <c r="C190" s="8">
        <v>1.9800000000000002E-2</v>
      </c>
      <c r="D190" s="22">
        <f t="shared" si="6"/>
        <v>1.9800000000000002E-2</v>
      </c>
      <c r="E190" s="23">
        <f t="shared" si="7"/>
        <v>2.2271040000000001E-4</v>
      </c>
      <c r="F190" s="23">
        <f t="shared" si="8"/>
        <v>2.2271040000000001E-4</v>
      </c>
    </row>
    <row r="191" spans="1:6" x14ac:dyDescent="0.25">
      <c r="A191" s="3" t="s">
        <v>226</v>
      </c>
      <c r="B191" s="8" t="s">
        <v>289</v>
      </c>
      <c r="C191" s="8">
        <v>1.9800000000000002E-2</v>
      </c>
      <c r="D191" s="22">
        <f t="shared" si="6"/>
        <v>1.9800000000000002E-2</v>
      </c>
      <c r="E191" s="23">
        <f t="shared" si="7"/>
        <v>2.2271040000000001E-4</v>
      </c>
      <c r="F191" s="23">
        <f t="shared" si="8"/>
        <v>2.2271040000000001E-4</v>
      </c>
    </row>
    <row r="192" spans="1:6" x14ac:dyDescent="0.25">
      <c r="A192" s="3" t="s">
        <v>227</v>
      </c>
      <c r="B192" s="8" t="s">
        <v>291</v>
      </c>
      <c r="C192" s="8">
        <v>1.9800000000000002E-2</v>
      </c>
      <c r="D192" s="22">
        <f t="shared" si="6"/>
        <v>1.9800000000000002E-2</v>
      </c>
      <c r="E192" s="23">
        <f t="shared" si="7"/>
        <v>2.2271040000000001E-4</v>
      </c>
      <c r="F192" s="23">
        <f t="shared" si="8"/>
        <v>2.2271040000000001E-4</v>
      </c>
    </row>
    <row r="193" spans="1:6" x14ac:dyDescent="0.25">
      <c r="A193" s="3" t="s">
        <v>228</v>
      </c>
      <c r="B193" s="8" t="s">
        <v>291</v>
      </c>
      <c r="C193" s="8">
        <v>1.9800000000000002E-2</v>
      </c>
      <c r="D193" s="22">
        <f t="shared" si="6"/>
        <v>1.9800000000000002E-2</v>
      </c>
      <c r="E193" s="23">
        <f t="shared" si="7"/>
        <v>2.2271040000000001E-4</v>
      </c>
      <c r="F193" s="23">
        <f t="shared" si="8"/>
        <v>2.2271040000000001E-4</v>
      </c>
    </row>
    <row r="194" spans="1:6" x14ac:dyDescent="0.25">
      <c r="A194" s="3" t="s">
        <v>229</v>
      </c>
      <c r="B194" s="8" t="s">
        <v>291</v>
      </c>
      <c r="C194" s="8">
        <v>1.9800000000000002E-2</v>
      </c>
      <c r="D194" s="22">
        <f t="shared" si="6"/>
        <v>1.9800000000000002E-2</v>
      </c>
      <c r="E194" s="23">
        <f t="shared" si="7"/>
        <v>2.2271040000000001E-4</v>
      </c>
      <c r="F194" s="23">
        <f t="shared" si="8"/>
        <v>2.2271040000000001E-4</v>
      </c>
    </row>
    <row r="195" spans="1:6" x14ac:dyDescent="0.25">
      <c r="A195" s="3" t="s">
        <v>230</v>
      </c>
      <c r="B195" s="8" t="s">
        <v>289</v>
      </c>
      <c r="C195" s="8">
        <v>1.9800000000000002E-2</v>
      </c>
      <c r="D195" s="22">
        <f t="shared" si="6"/>
        <v>1.9800000000000002E-2</v>
      </c>
      <c r="E195" s="23">
        <f t="shared" si="7"/>
        <v>2.2271040000000001E-4</v>
      </c>
      <c r="F195" s="23">
        <f t="shared" si="8"/>
        <v>2.2271040000000001E-4</v>
      </c>
    </row>
    <row r="196" spans="1:6" x14ac:dyDescent="0.25">
      <c r="A196" s="3" t="s">
        <v>231</v>
      </c>
      <c r="B196" s="8" t="s">
        <v>291</v>
      </c>
      <c r="C196" s="8">
        <v>1.9800000000000002E-2</v>
      </c>
      <c r="D196" s="22">
        <f t="shared" ref="D196:D231" si="9">C196</f>
        <v>1.9800000000000002E-2</v>
      </c>
      <c r="E196" s="23">
        <f t="shared" ref="E196:E231" si="10">C196*0.011248</f>
        <v>2.2271040000000001E-4</v>
      </c>
      <c r="F196" s="23">
        <f t="shared" ref="F196:F231" si="11">D196*0.011248</f>
        <v>2.2271040000000001E-4</v>
      </c>
    </row>
    <row r="197" spans="1:6" x14ac:dyDescent="0.25">
      <c r="A197" s="3" t="s">
        <v>232</v>
      </c>
      <c r="B197" s="8" t="s">
        <v>290</v>
      </c>
      <c r="C197" s="8">
        <v>1.9800000000000002E-2</v>
      </c>
      <c r="D197" s="22">
        <f t="shared" si="9"/>
        <v>1.9800000000000002E-2</v>
      </c>
      <c r="E197" s="23">
        <f t="shared" si="10"/>
        <v>2.2271040000000001E-4</v>
      </c>
      <c r="F197" s="23">
        <f t="shared" si="11"/>
        <v>2.2271040000000001E-4</v>
      </c>
    </row>
    <row r="198" spans="1:6" x14ac:dyDescent="0.25">
      <c r="A198" s="3" t="s">
        <v>233</v>
      </c>
      <c r="B198" s="8" t="s">
        <v>289</v>
      </c>
      <c r="C198" s="8">
        <v>1.9800000000000002E-2</v>
      </c>
      <c r="D198" s="22">
        <f t="shared" si="9"/>
        <v>1.9800000000000002E-2</v>
      </c>
      <c r="E198" s="23">
        <f t="shared" si="10"/>
        <v>2.2271040000000001E-4</v>
      </c>
      <c r="F198" s="23">
        <f t="shared" si="11"/>
        <v>2.2271040000000001E-4</v>
      </c>
    </row>
    <row r="199" spans="1:6" x14ac:dyDescent="0.25">
      <c r="A199" s="3" t="s">
        <v>234</v>
      </c>
      <c r="B199" s="8" t="s">
        <v>290</v>
      </c>
      <c r="C199" s="8">
        <v>1.9800000000000002E-2</v>
      </c>
      <c r="D199" s="22">
        <f t="shared" si="9"/>
        <v>1.9800000000000002E-2</v>
      </c>
      <c r="E199" s="23">
        <f t="shared" si="10"/>
        <v>2.2271040000000001E-4</v>
      </c>
      <c r="F199" s="23">
        <f t="shared" si="11"/>
        <v>2.2271040000000001E-4</v>
      </c>
    </row>
    <row r="200" spans="1:6" x14ac:dyDescent="0.25">
      <c r="A200" s="3" t="s">
        <v>235</v>
      </c>
      <c r="B200" s="8" t="s">
        <v>290</v>
      </c>
      <c r="C200" s="8">
        <v>1.9800000000000002E-2</v>
      </c>
      <c r="D200" s="22">
        <f t="shared" si="9"/>
        <v>1.9800000000000002E-2</v>
      </c>
      <c r="E200" s="23">
        <f t="shared" si="10"/>
        <v>2.2271040000000001E-4</v>
      </c>
      <c r="F200" s="23">
        <f t="shared" si="11"/>
        <v>2.2271040000000001E-4</v>
      </c>
    </row>
    <row r="201" spans="1:6" x14ac:dyDescent="0.25">
      <c r="A201" s="3" t="s">
        <v>236</v>
      </c>
      <c r="B201" s="8" t="s">
        <v>289</v>
      </c>
      <c r="C201" s="8">
        <v>1.9800000000000002E-2</v>
      </c>
      <c r="D201" s="22">
        <f t="shared" si="9"/>
        <v>1.9800000000000002E-2</v>
      </c>
      <c r="E201" s="23">
        <f t="shared" si="10"/>
        <v>2.2271040000000001E-4</v>
      </c>
      <c r="F201" s="23">
        <f t="shared" si="11"/>
        <v>2.2271040000000001E-4</v>
      </c>
    </row>
    <row r="202" spans="1:6" x14ac:dyDescent="0.25">
      <c r="A202" s="3" t="s">
        <v>237</v>
      </c>
      <c r="B202" s="8" t="s">
        <v>289</v>
      </c>
      <c r="C202" s="8">
        <v>1.9800000000000002E-2</v>
      </c>
      <c r="D202" s="22">
        <f t="shared" si="9"/>
        <v>1.9800000000000002E-2</v>
      </c>
      <c r="E202" s="23">
        <f t="shared" si="10"/>
        <v>2.2271040000000001E-4</v>
      </c>
      <c r="F202" s="23">
        <f t="shared" si="11"/>
        <v>2.2271040000000001E-4</v>
      </c>
    </row>
    <row r="203" spans="1:6" x14ac:dyDescent="0.25">
      <c r="A203" s="3" t="s">
        <v>238</v>
      </c>
      <c r="B203" s="8" t="s">
        <v>290</v>
      </c>
      <c r="C203" s="8">
        <v>1.9800000000000002E-2</v>
      </c>
      <c r="D203" s="22">
        <f t="shared" si="9"/>
        <v>1.9800000000000002E-2</v>
      </c>
      <c r="E203" s="23">
        <f t="shared" si="10"/>
        <v>2.2271040000000001E-4</v>
      </c>
      <c r="F203" s="23">
        <f t="shared" si="11"/>
        <v>2.2271040000000001E-4</v>
      </c>
    </row>
    <row r="204" spans="1:6" x14ac:dyDescent="0.25">
      <c r="A204" s="3" t="s">
        <v>239</v>
      </c>
      <c r="B204" s="8" t="s">
        <v>289</v>
      </c>
      <c r="C204" s="8">
        <v>1.9800000000000002E-2</v>
      </c>
      <c r="D204" s="22">
        <f t="shared" si="9"/>
        <v>1.9800000000000002E-2</v>
      </c>
      <c r="E204" s="23">
        <f t="shared" si="10"/>
        <v>2.2271040000000001E-4</v>
      </c>
      <c r="F204" s="23">
        <f t="shared" si="11"/>
        <v>2.2271040000000001E-4</v>
      </c>
    </row>
    <row r="205" spans="1:6" x14ac:dyDescent="0.25">
      <c r="A205" s="3" t="s">
        <v>240</v>
      </c>
      <c r="B205" s="8" t="s">
        <v>291</v>
      </c>
      <c r="C205" s="8">
        <v>1.9800000000000002E-2</v>
      </c>
      <c r="D205" s="22">
        <f t="shared" si="9"/>
        <v>1.9800000000000002E-2</v>
      </c>
      <c r="E205" s="23">
        <f t="shared" si="10"/>
        <v>2.2271040000000001E-4</v>
      </c>
      <c r="F205" s="23">
        <f t="shared" si="11"/>
        <v>2.2271040000000001E-4</v>
      </c>
    </row>
    <row r="206" spans="1:6" x14ac:dyDescent="0.25">
      <c r="A206" s="3" t="s">
        <v>241</v>
      </c>
      <c r="B206" s="8" t="s">
        <v>289</v>
      </c>
      <c r="C206" s="8">
        <v>1.9800000000000002E-2</v>
      </c>
      <c r="D206" s="22">
        <f t="shared" si="9"/>
        <v>1.9800000000000002E-2</v>
      </c>
      <c r="E206" s="23">
        <f t="shared" si="10"/>
        <v>2.2271040000000001E-4</v>
      </c>
      <c r="F206" s="23">
        <f t="shared" si="11"/>
        <v>2.2271040000000001E-4</v>
      </c>
    </row>
    <row r="207" spans="1:6" x14ac:dyDescent="0.25">
      <c r="A207" s="3" t="s">
        <v>242</v>
      </c>
      <c r="B207" s="8" t="s">
        <v>289</v>
      </c>
      <c r="C207" s="8">
        <v>1.9800000000000002E-2</v>
      </c>
      <c r="D207" s="22">
        <f t="shared" si="9"/>
        <v>1.9800000000000002E-2</v>
      </c>
      <c r="E207" s="23">
        <f t="shared" si="10"/>
        <v>2.2271040000000001E-4</v>
      </c>
      <c r="F207" s="23">
        <f t="shared" si="11"/>
        <v>2.2271040000000001E-4</v>
      </c>
    </row>
    <row r="208" spans="1:6" x14ac:dyDescent="0.25">
      <c r="A208" s="3" t="s">
        <v>243</v>
      </c>
      <c r="B208" s="8" t="s">
        <v>290</v>
      </c>
      <c r="C208" s="8">
        <v>1.9800000000000002E-2</v>
      </c>
      <c r="D208" s="22">
        <f t="shared" si="9"/>
        <v>1.9800000000000002E-2</v>
      </c>
      <c r="E208" s="23">
        <f t="shared" si="10"/>
        <v>2.2271040000000001E-4</v>
      </c>
      <c r="F208" s="23">
        <f t="shared" si="11"/>
        <v>2.2271040000000001E-4</v>
      </c>
    </row>
    <row r="209" spans="1:6" x14ac:dyDescent="0.25">
      <c r="A209" s="3" t="s">
        <v>244</v>
      </c>
      <c r="B209" s="8" t="s">
        <v>289</v>
      </c>
      <c r="C209" s="8">
        <v>1.9800000000000002E-2</v>
      </c>
      <c r="D209" s="22">
        <f t="shared" si="9"/>
        <v>1.9800000000000002E-2</v>
      </c>
      <c r="E209" s="23">
        <f t="shared" si="10"/>
        <v>2.2271040000000001E-4</v>
      </c>
      <c r="F209" s="23">
        <f t="shared" si="11"/>
        <v>2.2271040000000001E-4</v>
      </c>
    </row>
    <row r="210" spans="1:6" x14ac:dyDescent="0.25">
      <c r="A210" s="3" t="s">
        <v>245</v>
      </c>
      <c r="B210" s="8" t="s">
        <v>289</v>
      </c>
      <c r="C210" s="8">
        <v>1.9800000000000002E-2</v>
      </c>
      <c r="D210" s="22">
        <f t="shared" si="9"/>
        <v>1.9800000000000002E-2</v>
      </c>
      <c r="E210" s="23">
        <f t="shared" si="10"/>
        <v>2.2271040000000001E-4</v>
      </c>
      <c r="F210" s="23">
        <f t="shared" si="11"/>
        <v>2.2271040000000001E-4</v>
      </c>
    </row>
    <row r="211" spans="1:6" x14ac:dyDescent="0.25">
      <c r="A211" s="3" t="s">
        <v>246</v>
      </c>
      <c r="B211" s="8" t="s">
        <v>291</v>
      </c>
      <c r="C211" s="8">
        <v>1.9800000000000002E-2</v>
      </c>
      <c r="D211" s="22">
        <f t="shared" si="9"/>
        <v>1.9800000000000002E-2</v>
      </c>
      <c r="E211" s="23">
        <f t="shared" si="10"/>
        <v>2.2271040000000001E-4</v>
      </c>
      <c r="F211" s="23">
        <f t="shared" si="11"/>
        <v>2.2271040000000001E-4</v>
      </c>
    </row>
    <row r="212" spans="1:6" x14ac:dyDescent="0.25">
      <c r="A212" s="3" t="s">
        <v>247</v>
      </c>
      <c r="B212" s="8" t="s">
        <v>290</v>
      </c>
      <c r="C212" s="8">
        <v>1.9800000000000002E-2</v>
      </c>
      <c r="D212" s="22">
        <f t="shared" si="9"/>
        <v>1.9800000000000002E-2</v>
      </c>
      <c r="E212" s="23">
        <f t="shared" si="10"/>
        <v>2.2271040000000001E-4</v>
      </c>
      <c r="F212" s="23">
        <f t="shared" si="11"/>
        <v>2.2271040000000001E-4</v>
      </c>
    </row>
    <row r="213" spans="1:6" x14ac:dyDescent="0.25">
      <c r="A213" s="3" t="s">
        <v>248</v>
      </c>
      <c r="B213" s="8" t="s">
        <v>289</v>
      </c>
      <c r="C213" s="8">
        <v>1.9800000000000002E-2</v>
      </c>
      <c r="D213" s="22">
        <f t="shared" si="9"/>
        <v>1.9800000000000002E-2</v>
      </c>
      <c r="E213" s="23">
        <f t="shared" si="10"/>
        <v>2.2271040000000001E-4</v>
      </c>
      <c r="F213" s="23">
        <f t="shared" si="11"/>
        <v>2.2271040000000001E-4</v>
      </c>
    </row>
    <row r="214" spans="1:6" x14ac:dyDescent="0.25">
      <c r="A214" s="3" t="s">
        <v>249</v>
      </c>
      <c r="B214" s="8" t="s">
        <v>289</v>
      </c>
      <c r="C214" s="8">
        <v>1.9800000000000002E-2</v>
      </c>
      <c r="D214" s="22">
        <f t="shared" si="9"/>
        <v>1.9800000000000002E-2</v>
      </c>
      <c r="E214" s="23">
        <f t="shared" si="10"/>
        <v>2.2271040000000001E-4</v>
      </c>
      <c r="F214" s="23">
        <f t="shared" si="11"/>
        <v>2.2271040000000001E-4</v>
      </c>
    </row>
    <row r="215" spans="1:6" x14ac:dyDescent="0.25">
      <c r="A215" s="3" t="s">
        <v>250</v>
      </c>
      <c r="B215" s="8" t="s">
        <v>290</v>
      </c>
      <c r="C215" s="8">
        <v>1.9800000000000002E-2</v>
      </c>
      <c r="D215" s="22">
        <f t="shared" si="9"/>
        <v>1.9800000000000002E-2</v>
      </c>
      <c r="E215" s="23">
        <f t="shared" si="10"/>
        <v>2.2271040000000001E-4</v>
      </c>
      <c r="F215" s="23">
        <f t="shared" si="11"/>
        <v>2.2271040000000001E-4</v>
      </c>
    </row>
    <row r="216" spans="1:6" x14ac:dyDescent="0.25">
      <c r="A216" s="3" t="s">
        <v>251</v>
      </c>
      <c r="B216" s="8" t="s">
        <v>289</v>
      </c>
      <c r="C216" s="8">
        <v>1.9800000000000002E-2</v>
      </c>
      <c r="D216" s="22">
        <f t="shared" si="9"/>
        <v>1.9800000000000002E-2</v>
      </c>
      <c r="E216" s="23">
        <f t="shared" si="10"/>
        <v>2.2271040000000001E-4</v>
      </c>
      <c r="F216" s="23">
        <f t="shared" si="11"/>
        <v>2.2271040000000001E-4</v>
      </c>
    </row>
    <row r="217" spans="1:6" x14ac:dyDescent="0.25">
      <c r="A217" s="3" t="s">
        <v>252</v>
      </c>
      <c r="B217" s="8" t="s">
        <v>289</v>
      </c>
      <c r="C217" s="8">
        <v>1.9800000000000002E-2</v>
      </c>
      <c r="D217" s="22">
        <f t="shared" si="9"/>
        <v>1.9800000000000002E-2</v>
      </c>
      <c r="E217" s="23">
        <f t="shared" si="10"/>
        <v>2.2271040000000001E-4</v>
      </c>
      <c r="F217" s="23">
        <f t="shared" si="11"/>
        <v>2.2271040000000001E-4</v>
      </c>
    </row>
    <row r="218" spans="1:6" x14ac:dyDescent="0.25">
      <c r="A218" s="3" t="s">
        <v>253</v>
      </c>
      <c r="B218" s="8" t="s">
        <v>289</v>
      </c>
      <c r="C218" s="8">
        <v>1.9800000000000002E-2</v>
      </c>
      <c r="D218" s="22">
        <f t="shared" si="9"/>
        <v>1.9800000000000002E-2</v>
      </c>
      <c r="E218" s="23">
        <f t="shared" si="10"/>
        <v>2.2271040000000001E-4</v>
      </c>
      <c r="F218" s="23">
        <f t="shared" si="11"/>
        <v>2.2271040000000001E-4</v>
      </c>
    </row>
    <row r="219" spans="1:6" x14ac:dyDescent="0.25">
      <c r="A219" s="3" t="s">
        <v>254</v>
      </c>
      <c r="B219" s="8" t="s">
        <v>290</v>
      </c>
      <c r="C219" s="8">
        <v>1.9800000000000002E-2</v>
      </c>
      <c r="D219" s="22">
        <f t="shared" si="9"/>
        <v>1.9800000000000002E-2</v>
      </c>
      <c r="E219" s="23">
        <f t="shared" si="10"/>
        <v>2.2271040000000001E-4</v>
      </c>
      <c r="F219" s="23">
        <f t="shared" si="11"/>
        <v>2.2271040000000001E-4</v>
      </c>
    </row>
    <row r="220" spans="1:6" x14ac:dyDescent="0.25">
      <c r="A220" s="3" t="s">
        <v>255</v>
      </c>
      <c r="B220" s="8" t="s">
        <v>290</v>
      </c>
      <c r="C220" s="8">
        <v>1.9800000000000002E-2</v>
      </c>
      <c r="D220" s="22">
        <f t="shared" si="9"/>
        <v>1.9800000000000002E-2</v>
      </c>
      <c r="E220" s="23">
        <f t="shared" si="10"/>
        <v>2.2271040000000001E-4</v>
      </c>
      <c r="F220" s="23">
        <f t="shared" si="11"/>
        <v>2.2271040000000001E-4</v>
      </c>
    </row>
    <row r="221" spans="1:6" x14ac:dyDescent="0.25">
      <c r="A221" s="3" t="s">
        <v>256</v>
      </c>
      <c r="B221" s="8" t="s">
        <v>289</v>
      </c>
      <c r="C221" s="8">
        <v>1.9800000000000002E-2</v>
      </c>
      <c r="D221" s="22">
        <f t="shared" si="9"/>
        <v>1.9800000000000002E-2</v>
      </c>
      <c r="E221" s="23">
        <f t="shared" si="10"/>
        <v>2.2271040000000001E-4</v>
      </c>
      <c r="F221" s="23">
        <f t="shared" si="11"/>
        <v>2.2271040000000001E-4</v>
      </c>
    </row>
    <row r="222" spans="1:6" x14ac:dyDescent="0.25">
      <c r="A222" s="3" t="s">
        <v>257</v>
      </c>
      <c r="B222" s="8" t="s">
        <v>291</v>
      </c>
      <c r="C222" s="8">
        <v>1.9800000000000002E-2</v>
      </c>
      <c r="D222" s="22">
        <f t="shared" si="9"/>
        <v>1.9800000000000002E-2</v>
      </c>
      <c r="E222" s="23">
        <f t="shared" si="10"/>
        <v>2.2271040000000001E-4</v>
      </c>
      <c r="F222" s="23">
        <f t="shared" si="11"/>
        <v>2.2271040000000001E-4</v>
      </c>
    </row>
    <row r="223" spans="1:6" x14ac:dyDescent="0.25">
      <c r="A223" s="3" t="s">
        <v>258</v>
      </c>
      <c r="B223" s="8" t="s">
        <v>291</v>
      </c>
      <c r="C223" s="8">
        <v>1.9800000000000002E-2</v>
      </c>
      <c r="D223" s="22">
        <f t="shared" si="9"/>
        <v>1.9800000000000002E-2</v>
      </c>
      <c r="E223" s="23">
        <f t="shared" si="10"/>
        <v>2.2271040000000001E-4</v>
      </c>
      <c r="F223" s="23">
        <f t="shared" si="11"/>
        <v>2.2271040000000001E-4</v>
      </c>
    </row>
    <row r="224" spans="1:6" x14ac:dyDescent="0.25">
      <c r="A224" s="3" t="s">
        <v>259</v>
      </c>
      <c r="B224" s="8" t="s">
        <v>291</v>
      </c>
      <c r="C224" s="8">
        <v>1.9800000000000002E-2</v>
      </c>
      <c r="D224" s="22">
        <f t="shared" si="9"/>
        <v>1.9800000000000002E-2</v>
      </c>
      <c r="E224" s="23">
        <f t="shared" si="10"/>
        <v>2.2271040000000001E-4</v>
      </c>
      <c r="F224" s="23">
        <f t="shared" si="11"/>
        <v>2.2271040000000001E-4</v>
      </c>
    </row>
    <row r="225" spans="1:6" x14ac:dyDescent="0.25">
      <c r="A225" s="3" t="s">
        <v>260</v>
      </c>
      <c r="B225" s="8" t="s">
        <v>290</v>
      </c>
      <c r="C225" s="8">
        <v>1.9800000000000002E-2</v>
      </c>
      <c r="D225" s="22">
        <f t="shared" si="9"/>
        <v>1.9800000000000002E-2</v>
      </c>
      <c r="E225" s="23">
        <f t="shared" si="10"/>
        <v>2.2271040000000001E-4</v>
      </c>
      <c r="F225" s="23">
        <f t="shared" si="11"/>
        <v>2.2271040000000001E-4</v>
      </c>
    </row>
    <row r="226" spans="1:6" x14ac:dyDescent="0.25">
      <c r="A226" s="3" t="s">
        <v>261</v>
      </c>
      <c r="B226" s="8" t="s">
        <v>291</v>
      </c>
      <c r="C226" s="8">
        <v>1.9800000000000002E-2</v>
      </c>
      <c r="D226" s="22">
        <f t="shared" si="9"/>
        <v>1.9800000000000002E-2</v>
      </c>
      <c r="E226" s="23">
        <f t="shared" si="10"/>
        <v>2.2271040000000001E-4</v>
      </c>
      <c r="F226" s="23">
        <f t="shared" si="11"/>
        <v>2.2271040000000001E-4</v>
      </c>
    </row>
    <row r="227" spans="1:6" x14ac:dyDescent="0.25">
      <c r="A227" s="3" t="s">
        <v>262</v>
      </c>
      <c r="B227" s="8" t="s">
        <v>291</v>
      </c>
      <c r="C227" s="8">
        <v>1.9800000000000002E-2</v>
      </c>
      <c r="D227" s="22">
        <f t="shared" si="9"/>
        <v>1.9800000000000002E-2</v>
      </c>
      <c r="E227" s="23">
        <f t="shared" si="10"/>
        <v>2.2271040000000001E-4</v>
      </c>
      <c r="F227" s="23">
        <f t="shared" si="11"/>
        <v>2.2271040000000001E-4</v>
      </c>
    </row>
    <row r="228" spans="1:6" x14ac:dyDescent="0.25">
      <c r="A228" s="3" t="s">
        <v>263</v>
      </c>
      <c r="B228" s="8" t="s">
        <v>290</v>
      </c>
      <c r="C228" s="8">
        <v>1.9800000000000002E-2</v>
      </c>
      <c r="D228" s="22">
        <f t="shared" si="9"/>
        <v>1.9800000000000002E-2</v>
      </c>
      <c r="E228" s="23">
        <f t="shared" si="10"/>
        <v>2.2271040000000001E-4</v>
      </c>
      <c r="F228" s="23">
        <f t="shared" si="11"/>
        <v>2.2271040000000001E-4</v>
      </c>
    </row>
    <row r="229" spans="1:6" x14ac:dyDescent="0.25">
      <c r="A229" s="3" t="s">
        <v>264</v>
      </c>
      <c r="B229" s="8" t="s">
        <v>290</v>
      </c>
      <c r="C229" s="8">
        <v>1.9800000000000002E-2</v>
      </c>
      <c r="D229" s="22">
        <f t="shared" si="9"/>
        <v>1.9800000000000002E-2</v>
      </c>
      <c r="E229" s="23">
        <f t="shared" si="10"/>
        <v>2.2271040000000001E-4</v>
      </c>
      <c r="F229" s="23">
        <f t="shared" si="11"/>
        <v>2.2271040000000001E-4</v>
      </c>
    </row>
    <row r="230" spans="1:6" x14ac:dyDescent="0.25">
      <c r="A230" s="3" t="s">
        <v>265</v>
      </c>
      <c r="B230" s="8" t="s">
        <v>290</v>
      </c>
      <c r="C230" s="8">
        <v>1.9800000000000002E-2</v>
      </c>
      <c r="D230" s="22">
        <f t="shared" si="9"/>
        <v>1.9800000000000002E-2</v>
      </c>
      <c r="E230" s="23">
        <f t="shared" si="10"/>
        <v>2.2271040000000001E-4</v>
      </c>
      <c r="F230" s="23">
        <f t="shared" si="11"/>
        <v>2.2271040000000001E-4</v>
      </c>
    </row>
    <row r="231" spans="1:6" x14ac:dyDescent="0.25">
      <c r="A231" s="3" t="s">
        <v>266</v>
      </c>
      <c r="B231" s="8" t="s">
        <v>282</v>
      </c>
      <c r="C231" s="8">
        <v>9.9000000000000008E-3</v>
      </c>
      <c r="D231" s="22">
        <f t="shared" si="9"/>
        <v>9.9000000000000008E-3</v>
      </c>
      <c r="E231" s="23">
        <f t="shared" si="10"/>
        <v>1.1135520000000001E-4</v>
      </c>
      <c r="F231" s="23">
        <f t="shared" si="11"/>
        <v>1.1135520000000001E-4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4"/>
  <sheetViews>
    <sheetView workbookViewId="0">
      <selection activeCell="B6" sqref="B6"/>
    </sheetView>
  </sheetViews>
  <sheetFormatPr defaultRowHeight="15" x14ac:dyDescent="0.25"/>
  <cols>
    <col min="2" max="2" width="39.5703125" bestFit="1" customWidth="1"/>
    <col min="3" max="3" width="15.140625" bestFit="1" customWidth="1"/>
    <col min="4" max="4" width="15" bestFit="1" customWidth="1"/>
  </cols>
  <sheetData>
    <row r="2" spans="2:4" ht="25.5" x14ac:dyDescent="0.25">
      <c r="C2" s="86" t="s">
        <v>271</v>
      </c>
      <c r="D2" s="86" t="s">
        <v>324</v>
      </c>
    </row>
    <row r="3" spans="2:4" x14ac:dyDescent="0.25">
      <c r="B3" s="3" t="s">
        <v>269</v>
      </c>
      <c r="C3" s="21">
        <v>1.2800000000000001E-2</v>
      </c>
      <c r="D3" s="23">
        <f>C3*'£ to €'!$B$7</f>
        <v>1.4397440000000003E-4</v>
      </c>
    </row>
    <row r="4" spans="2:4" x14ac:dyDescent="0.25">
      <c r="B4" s="3" t="s">
        <v>270</v>
      </c>
      <c r="C4" s="21">
        <v>1.2800000000000001E-2</v>
      </c>
      <c r="D4" s="23">
        <f>C4*'£ to €'!$B$7</f>
        <v>1.4397440000000003E-4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D9C8-1EDC-4D46-A21F-D83C84BD7F58}">
  <dimension ref="B2:H12"/>
  <sheetViews>
    <sheetView workbookViewId="0"/>
  </sheetViews>
  <sheetFormatPr defaultRowHeight="15" x14ac:dyDescent="0.25"/>
  <cols>
    <col min="2" max="2" width="15.140625" customWidth="1"/>
    <col min="8" max="8" width="15.28515625" bestFit="1" customWidth="1"/>
  </cols>
  <sheetData>
    <row r="2" spans="2:8" x14ac:dyDescent="0.25">
      <c r="B2" t="s">
        <v>274</v>
      </c>
    </row>
    <row r="3" spans="2:8" x14ac:dyDescent="0.25">
      <c r="B3" t="s">
        <v>277</v>
      </c>
    </row>
    <row r="5" spans="2:8" x14ac:dyDescent="0.25">
      <c r="B5">
        <v>1</v>
      </c>
      <c r="C5" t="s">
        <v>276</v>
      </c>
    </row>
    <row r="6" spans="2:8" x14ac:dyDescent="0.25">
      <c r="B6" s="25">
        <v>1000000</v>
      </c>
      <c r="C6" t="s">
        <v>275</v>
      </c>
      <c r="H6" s="29"/>
    </row>
    <row r="7" spans="2:8" x14ac:dyDescent="0.25">
      <c r="B7" s="26">
        <f>B6*365*('Entry Cap Res Prices 2020-21'!$C$3+'Exit Cap Res Prices 2020-21'!$C$3)/100</f>
        <v>203305</v>
      </c>
      <c r="C7" t="s">
        <v>278</v>
      </c>
    </row>
    <row r="8" spans="2:8" x14ac:dyDescent="0.25">
      <c r="B8" s="26">
        <f>B6*365*'Gen Non-Tx Ser Prices 2020-21'!$C$3*2/100</f>
        <v>93440</v>
      </c>
      <c r="C8" t="s">
        <v>279</v>
      </c>
    </row>
    <row r="9" spans="2:8" ht="15.75" thickBot="1" x14ac:dyDescent="0.3">
      <c r="B9" s="27">
        <f>B7+B8</f>
        <v>296745</v>
      </c>
      <c r="C9" s="28" t="s">
        <v>280</v>
      </c>
    </row>
    <row r="10" spans="2:8" ht="15.75" thickTop="1" x14ac:dyDescent="0.25"/>
    <row r="11" spans="2:8" x14ac:dyDescent="0.25">
      <c r="B11" s="29"/>
      <c r="H11" s="29"/>
    </row>
    <row r="12" spans="2:8" x14ac:dyDescent="0.25">
      <c r="B12" s="2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1D7E-A51D-4583-B8E4-951F2D4B2400}">
  <dimension ref="B2:C7"/>
  <sheetViews>
    <sheetView workbookViewId="0">
      <selection activeCell="B8" sqref="B8"/>
    </sheetView>
  </sheetViews>
  <sheetFormatPr defaultRowHeight="15" x14ac:dyDescent="0.25"/>
  <sheetData>
    <row r="2" spans="2:3" x14ac:dyDescent="0.25">
      <c r="B2" t="s">
        <v>322</v>
      </c>
    </row>
    <row r="4" spans="2:3" x14ac:dyDescent="0.25">
      <c r="B4" s="80" t="s">
        <v>323</v>
      </c>
    </row>
    <row r="5" spans="2:3" x14ac:dyDescent="0.25">
      <c r="B5" s="80"/>
    </row>
    <row r="6" spans="2:3" x14ac:dyDescent="0.25">
      <c r="B6">
        <v>1.1248</v>
      </c>
      <c r="C6" t="s">
        <v>327</v>
      </c>
    </row>
    <row r="7" spans="2:3" x14ac:dyDescent="0.25">
      <c r="B7">
        <f>B6/100</f>
        <v>1.1248000000000001E-2</v>
      </c>
      <c r="C7" t="s">
        <v>328</v>
      </c>
    </row>
  </sheetData>
  <hyperlinks>
    <hyperlink ref="B4" r:id="rId1" xr:uid="{9F57E71F-F8E5-4775-9596-68EAC0E2D0A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973096ae-7329-4b3b-9368-47aeba6959e1"/>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74CE7FB4461547ABBD26C8F40636DC" ma:contentTypeVersion="13" ma:contentTypeDescription="Create a new document." ma:contentTypeScope="" ma:versionID="8226a8a841546509e8da32fd975bab40">
  <xsd:schema xmlns:xsd="http://www.w3.org/2001/XMLSchema" xmlns:xs="http://www.w3.org/2001/XMLSchema" xmlns:p="http://schemas.microsoft.com/office/2006/metadata/properties" xmlns:ns3="00bf09af-a290-4f87-9ba4-60e83074aeb2" xmlns:ns4="60c5b189-27e4-43da-a3da-95a59f3670c7" targetNamespace="http://schemas.microsoft.com/office/2006/metadata/properties" ma:root="true" ma:fieldsID="fadd3ddc3784332c77353776de5c8239" ns3:_="" ns4:_="">
    <xsd:import namespace="00bf09af-a290-4f87-9ba4-60e83074aeb2"/>
    <xsd:import namespace="60c5b189-27e4-43da-a3da-95a59f3670c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f09af-a290-4f87-9ba4-60e83074a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c5b189-27e4-43da-a3da-95a59f3670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70F01F-F238-4806-996C-B240B18475EA}">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E8F778CA-DE22-4851-A8C2-A8CC52B07986}">
  <ds:schemaRefs>
    <ds:schemaRef ds:uri="http://schemas.microsoft.com/sharepoint/v3/contenttype/forms"/>
  </ds:schemaRefs>
</ds:datastoreItem>
</file>

<file path=customXml/itemProps3.xml><?xml version="1.0" encoding="utf-8"?>
<ds:datastoreItem xmlns:ds="http://schemas.openxmlformats.org/officeDocument/2006/customXml" ds:itemID="{EC9ED893-7F69-46B6-A3E1-50EF19A58A52}">
  <ds:schemaRefs>
    <ds:schemaRef ds:uri="http://purl.org/dc/dcmitype/"/>
    <ds:schemaRef ds:uri="http://www.w3.org/XML/1998/namespace"/>
    <ds:schemaRef ds:uri="http://schemas.microsoft.com/office/2006/metadata/properties"/>
    <ds:schemaRef ds:uri="http://schemas.microsoft.com/office/2006/documentManagement/types"/>
    <ds:schemaRef ds:uri="http://purl.org/dc/elements/1.1/"/>
    <ds:schemaRef ds:uri="00bf09af-a290-4f87-9ba4-60e83074aeb2"/>
    <ds:schemaRef ds:uri="http://schemas.openxmlformats.org/package/2006/metadata/core-properties"/>
    <ds:schemaRef ds:uri="http://schemas.microsoft.com/office/infopath/2007/PartnerControls"/>
    <ds:schemaRef ds:uri="60c5b189-27e4-43da-a3da-95a59f3670c7"/>
    <ds:schemaRef ds:uri="http://purl.org/dc/terms/"/>
  </ds:schemaRefs>
</ds:datastoreItem>
</file>

<file path=customXml/itemProps4.xml><?xml version="1.0" encoding="utf-8"?>
<ds:datastoreItem xmlns:ds="http://schemas.openxmlformats.org/officeDocument/2006/customXml" ds:itemID="{1FB14334-A151-4E74-B55D-D8431CA49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f09af-a290-4f87-9ba4-60e83074aeb2"/>
    <ds:schemaRef ds:uri="60c5b189-27e4-43da-a3da-95a59f367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Overview</vt:lpstr>
      <vt:lpstr>Entry Cap Res Prices 2020-21</vt:lpstr>
      <vt:lpstr>Exit Cap Res Prices 2020-21</vt:lpstr>
      <vt:lpstr>Gen Non-Tx Ser Prices 2020-21</vt:lpstr>
      <vt:lpstr>1GWh example</vt:lpstr>
      <vt:lpstr>£ 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2020-08-28T12:34:15Z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21163c19-b258-44a9-83b8-c70accc2f3bd</vt:lpwstr>
  </property>
  <property fmtid="{D5CDD505-2E9C-101B-9397-08002B2CF9AE}" pid="3" name="bjDocumentSecurityLabel">
    <vt:lpwstr>This item has no classification</vt:lpwstr>
  </property>
  <property fmtid="{D5CDD505-2E9C-101B-9397-08002B2CF9AE}" pid="4" name="bjSaver">
    <vt:lpwstr>+Dr4fvAgVl6XtN4m+GS6bkVyOPUQthuW</vt:lpwstr>
  </property>
  <property fmtid="{D5CDD505-2E9C-101B-9397-08002B2CF9AE}" pid="5" name="_NewReviewCycle">
    <vt:lpwstr/>
  </property>
  <property fmtid="{D5CDD505-2E9C-101B-9397-08002B2CF9AE}" pid="6" name="ContentTypeId">
    <vt:lpwstr>0x0101005274CE7FB4461547ABBD26C8F40636DC</vt:lpwstr>
  </property>
</Properties>
</file>