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nationalgridplc-my.sharepoint.com/personal/kieran_mcgoldrick_uk_nationalgrid_com/Documents/Desktop/2022 KM Charge Setting/Publishing Checks/"/>
    </mc:Choice>
  </mc:AlternateContent>
  <xr:revisionPtr revIDLastSave="0" documentId="8_{A5BB3948-3A32-4EC1-85B8-A03B2644CDF6}" xr6:coauthVersionLast="47" xr6:coauthVersionMax="47" xr10:uidLastSave="{00000000-0000-0000-0000-000000000000}"/>
  <bookViews>
    <workbookView xWindow="-110" yWindow="-110" windowWidth="19420" windowHeight="10420" tabRatio="767" activeTab="1" xr2:uid="{00000000-000D-0000-FFFF-FFFF00000000}"/>
  </bookViews>
  <sheets>
    <sheet name="Front Sheet" sheetId="17" r:id="rId1"/>
    <sheet name="GY Target Revenue Model"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6" i="1" l="1"/>
  <c r="D32" i="1" l="1"/>
  <c r="N5" i="1" l="1"/>
  <c r="F5" i="1" l="1"/>
  <c r="H15" i="1"/>
  <c r="J5" i="1"/>
  <c r="L5" i="1"/>
  <c r="N15" i="1"/>
  <c r="J11" i="1" l="1"/>
  <c r="J13" i="1" s="1"/>
  <c r="F11" i="1"/>
  <c r="F13" i="1" s="1"/>
  <c r="L11" i="1"/>
  <c r="L13" i="1" s="1"/>
  <c r="L15" i="1"/>
  <c r="J15" i="1"/>
  <c r="H5" i="1"/>
  <c r="H11" i="1" s="1"/>
  <c r="H13" i="1" s="1"/>
  <c r="N11" i="1"/>
  <c r="N13" i="1" s="1"/>
  <c r="D5" i="1" l="1"/>
  <c r="D11" i="1" s="1"/>
  <c r="D13" i="1" s="1"/>
  <c r="N14" i="1"/>
  <c r="N18" i="1" l="1"/>
  <c r="N25" i="1" s="1"/>
  <c r="N27" i="1" s="1"/>
  <c r="N30" i="1" s="1"/>
  <c r="N19" i="1"/>
  <c r="N39" i="1" s="1"/>
  <c r="N41" i="1" s="1"/>
  <c r="N44" i="1" s="1"/>
  <c r="N20" i="1" l="1"/>
  <c r="F15" i="1"/>
  <c r="D15" i="1"/>
  <c r="L14" i="1" l="1"/>
  <c r="J14" i="1"/>
  <c r="H14" i="1"/>
  <c r="F14" i="1"/>
  <c r="D14" i="1"/>
  <c r="H18" i="1" l="1"/>
  <c r="H19" i="1"/>
  <c r="J18" i="1"/>
  <c r="J25" i="1" s="1"/>
  <c r="J27" i="1" s="1"/>
  <c r="J30" i="1" s="1"/>
  <c r="J19" i="1"/>
  <c r="J39" i="1" s="1"/>
  <c r="J41" i="1" s="1"/>
  <c r="J44" i="1" s="1"/>
  <c r="L19" i="1"/>
  <c r="L39" i="1" s="1"/>
  <c r="L41" i="1" s="1"/>
  <c r="L44" i="1" s="1"/>
  <c r="L18" i="1"/>
  <c r="L25" i="1" s="1"/>
  <c r="L27" i="1" s="1"/>
  <c r="L30" i="1" s="1"/>
  <c r="F18" i="1"/>
  <c r="F25" i="1" s="1"/>
  <c r="F27" i="1" s="1"/>
  <c r="F19" i="1"/>
  <c r="F39" i="1" s="1"/>
  <c r="F41" i="1" s="1"/>
  <c r="D19" i="1"/>
  <c r="D39" i="1" s="1"/>
  <c r="D41" i="1" s="1"/>
  <c r="E43" i="1" s="1"/>
  <c r="D18" i="1"/>
  <c r="D25" i="1" s="1"/>
  <c r="H39" i="1"/>
  <c r="H41" i="1" s="1"/>
  <c r="H44" i="1" s="1"/>
  <c r="D27" i="1" l="1"/>
  <c r="E29" i="1" s="1"/>
  <c r="H25" i="1"/>
  <c r="H27" i="1" s="1"/>
  <c r="H30" i="1" s="1"/>
  <c r="F44" i="1"/>
  <c r="F30" i="1"/>
  <c r="L20" i="1"/>
  <c r="H20" i="1"/>
  <c r="J20" i="1"/>
  <c r="F20" i="1"/>
  <c r="D20" i="1"/>
  <c r="E45" i="1" l="1"/>
  <c r="E31" i="1"/>
  <c r="F46" i="1" l="1"/>
  <c r="E46" i="1"/>
  <c r="D47" i="1" s="1"/>
  <c r="D48" i="1" s="1"/>
  <c r="E52" i="1"/>
  <c r="E51" i="1"/>
  <c r="E32" i="1"/>
  <c r="D33" i="1" s="1"/>
  <c r="D34" i="1" s="1"/>
  <c r="F32" i="1"/>
  <c r="G29" i="1" s="1"/>
  <c r="G31" i="1" s="1"/>
  <c r="G43" i="1" l="1"/>
  <c r="G45" i="1" s="1"/>
  <c r="E53" i="1"/>
  <c r="G51" i="1"/>
  <c r="H32" i="1"/>
  <c r="I29" i="1" s="1"/>
  <c r="I31" i="1" s="1"/>
  <c r="G32" i="1"/>
  <c r="F33" i="1" s="1"/>
  <c r="F34" i="1" s="1"/>
  <c r="H46" i="1" l="1"/>
  <c r="I43" i="1" s="1"/>
  <c r="G46" i="1"/>
  <c r="F47" i="1" s="1"/>
  <c r="F48" i="1" s="1"/>
  <c r="G52" i="1"/>
  <c r="I51" i="1"/>
  <c r="J32" i="1"/>
  <c r="K29" i="1" s="1"/>
  <c r="K31" i="1" s="1"/>
  <c r="I32" i="1"/>
  <c r="H33" i="1" s="1"/>
  <c r="H34" i="1" s="1"/>
  <c r="G53" i="1" l="1"/>
  <c r="L32" i="1"/>
  <c r="M29" i="1" s="1"/>
  <c r="M31" i="1" s="1"/>
  <c r="K32" i="1"/>
  <c r="J33" i="1" s="1"/>
  <c r="J34" i="1" s="1"/>
  <c r="I45" i="1"/>
  <c r="K51" i="1"/>
  <c r="I46" i="1" l="1"/>
  <c r="H47" i="1" s="1"/>
  <c r="H48" i="1" s="1"/>
  <c r="J46" i="1"/>
  <c r="K43" i="1" s="1"/>
  <c r="I52" i="1"/>
  <c r="I53" i="1" s="1"/>
  <c r="M51" i="1"/>
  <c r="N32" i="1"/>
  <c r="O29" i="1" s="1"/>
  <c r="M32" i="1"/>
  <c r="L33" i="1" s="1"/>
  <c r="L34" i="1" s="1"/>
  <c r="K45" i="1" l="1"/>
  <c r="K46" i="1" l="1"/>
  <c r="J47" i="1" s="1"/>
  <c r="J48" i="1" s="1"/>
  <c r="L46" i="1"/>
  <c r="K52" i="1"/>
  <c r="M43" i="1" l="1"/>
  <c r="M45" i="1" s="1"/>
  <c r="K53" i="1"/>
  <c r="N46" i="1" l="1"/>
  <c r="O43" i="1" s="1"/>
  <c r="M46" i="1"/>
  <c r="L47" i="1" s="1"/>
  <c r="L48" i="1" s="1"/>
  <c r="M52" i="1"/>
  <c r="M53" i="1" s="1"/>
</calcChain>
</file>

<file path=xl/sharedStrings.xml><?xml version="1.0" encoding="utf-8"?>
<sst xmlns="http://schemas.openxmlformats.org/spreadsheetml/2006/main" count="109" uniqueCount="65">
  <si>
    <t>£m</t>
  </si>
  <si>
    <t>2022/23</t>
  </si>
  <si>
    <t>2023/24</t>
  </si>
  <si>
    <t>2024/25</t>
  </si>
  <si>
    <t>2025/26</t>
  </si>
  <si>
    <t>TO Licence Allowed Revenue (TO MAR)</t>
  </si>
  <si>
    <t>TO Target Revenue</t>
  </si>
  <si>
    <t>Allocate Revenue Streams to Transmission Services (Tx Services) &amp; General Non Transmission Services in line with Mod 678(A)</t>
  </si>
  <si>
    <t>DN Pension</t>
  </si>
  <si>
    <t>Meter Maintenance</t>
  </si>
  <si>
    <t>Tx Target Revenue</t>
  </si>
  <si>
    <t>Tx Services Revenue split across Entry and Exit</t>
  </si>
  <si>
    <t>50/50 Split across Entry and Exit</t>
  </si>
  <si>
    <t>Total Tx Target Revenue</t>
  </si>
  <si>
    <t>Entry Target Revenue (FY)</t>
  </si>
  <si>
    <t xml:space="preserve"> </t>
  </si>
  <si>
    <t>Predicted / Required Revenue to meet FY</t>
  </si>
  <si>
    <t>Resulting Revenue for first 6 months on next FY</t>
  </si>
  <si>
    <t>Entry Modelled Revenue (GY)</t>
  </si>
  <si>
    <t>Exit Target Revenue (FY)</t>
  </si>
  <si>
    <t>Resulting Revenue for first 6months on next FY</t>
  </si>
  <si>
    <t>Exit Modelled Revenue (GY)</t>
  </si>
  <si>
    <t>Tx Services Gas Year Model Revenues</t>
  </si>
  <si>
    <t>Tx Services (Entry)</t>
  </si>
  <si>
    <t>Tx Services (Exit)</t>
  </si>
  <si>
    <t>TOTAL</t>
  </si>
  <si>
    <t>2026/27</t>
  </si>
  <si>
    <r>
      <t xml:space="preserve">Expected Entry Revenue </t>
    </r>
    <r>
      <rPr>
        <b/>
        <sz val="11"/>
        <color theme="1"/>
        <rFont val="Calibri"/>
        <family val="2"/>
        <scheme val="minor"/>
      </rPr>
      <t>(Rpt)</t>
    </r>
  </si>
  <si>
    <r>
      <t xml:space="preserve">Seasonal Allocaton Factor </t>
    </r>
    <r>
      <rPr>
        <b/>
        <sz val="11"/>
        <color theme="1"/>
        <rFont val="Calibri"/>
        <family val="2"/>
        <scheme val="minor"/>
      </rPr>
      <t>(Fry)</t>
    </r>
  </si>
  <si>
    <r>
      <t>Expected Exit Revenue</t>
    </r>
    <r>
      <rPr>
        <b/>
        <sz val="11"/>
        <color theme="1"/>
        <rFont val="Calibri"/>
        <family val="2"/>
        <scheme val="minor"/>
      </rPr>
      <t xml:space="preserve"> (Rpt)</t>
    </r>
  </si>
  <si>
    <r>
      <t>Seasonal Allocaton Factor</t>
    </r>
    <r>
      <rPr>
        <b/>
        <sz val="11"/>
        <color theme="1"/>
        <rFont val="Calibri"/>
        <family val="2"/>
        <scheme val="minor"/>
      </rPr>
      <t xml:space="preserve"> (Fry)</t>
    </r>
  </si>
  <si>
    <t>TO Allowed Revenue (Excluding K)</t>
  </si>
  <si>
    <t>Tx Services Target Revenue (Exit) - ARt</t>
  </si>
  <si>
    <t>Tx Services Target Revenue (Entry) - ARt</t>
  </si>
  <si>
    <t xml:space="preserve">TO 'K' &amp; 'LK' </t>
  </si>
  <si>
    <t>TO 'K' &amp; 'LK'</t>
  </si>
  <si>
    <t>TO Entry 'K' &amp; 'LK'</t>
  </si>
  <si>
    <t>TO Exit 'K' &amp; 'LK'</t>
  </si>
  <si>
    <t xml:space="preserve">ENTRY:
</t>
  </si>
  <si>
    <t xml:space="preserve">EXIT:
</t>
  </si>
  <si>
    <t>SO Entry</t>
  </si>
  <si>
    <t>SO Exit</t>
  </si>
  <si>
    <t>Tx Target Revenue minus 'K' &amp; 'LK' + SO Entry and Exit</t>
  </si>
  <si>
    <t>2027/28</t>
  </si>
  <si>
    <t>Derived K</t>
  </si>
  <si>
    <t>Forecast Revenue Collection (6 months)</t>
  </si>
  <si>
    <t>Forecast Revenue Collection (FY)</t>
  </si>
  <si>
    <t>Revenue Variance to Target</t>
  </si>
  <si>
    <t>National Grid</t>
  </si>
  <si>
    <t>Transmission Services Charges - Revenue model</t>
  </si>
  <si>
    <t>Contact for any questions: box.NTSGasCharges@nationalgrid.com</t>
  </si>
  <si>
    <t>Comments</t>
  </si>
  <si>
    <r>
      <rPr>
        <u/>
        <sz val="12"/>
        <color indexed="9"/>
        <rFont val="Arial"/>
        <family val="2"/>
      </rPr>
      <t>Disclaimer:</t>
    </r>
    <r>
      <rPr>
        <sz val="12"/>
        <color indexed="9"/>
        <rFont val="Arial"/>
        <family val="2"/>
      </rPr>
      <t xml:space="preserve"> This NTS  Transmission Services Revenue Model  is provided to you by National Grid Gas plc (“NGG”) solely for the purposes of study in connection with the charge setting process and is not to be used for any commercial purpose.  The information that it contains is for guidance purposes only and is given in good faith.  However, no warranty or representation or other obligation or commitment of any kind is given by NGG, its employees or advisors as to the accuracy or completeness of any such information. Neither  NGG nor its employees or advisors shall be under any liability for any error or misstatement in the information provided.  While certain precautions have been taken to detect computer viruses, we cannot guarantee that the Tariff Model is virus-free and NGG shall not be liable for any loss or damage which occurs as a result of any virus.  Your use of the Tariff Model shall constitute your acceptance of the above.
</t>
    </r>
  </si>
  <si>
    <t>Model Software Change History</t>
  </si>
  <si>
    <t>Version</t>
  </si>
  <si>
    <t>Date</t>
  </si>
  <si>
    <t>Produced by</t>
  </si>
  <si>
    <t>Description</t>
  </si>
  <si>
    <t>1.0</t>
  </si>
  <si>
    <t xml:space="preserve">This is a copy of the NTS Transmission Services Revenue Model that calculates the target revenues for each Gas Year used in setting the Transmission Services charges. This version is published to provide Users with the information used to set the charges for October 2022 and to test sentivities of various combinations of potential changes. This model should not be used as any indication of actual charges.  
</t>
  </si>
  <si>
    <t>August 2022</t>
  </si>
  <si>
    <t>Version created in connection with the October 2022 charge</t>
  </si>
  <si>
    <t>Apr-Sep</t>
  </si>
  <si>
    <t>Oct-Mar</t>
  </si>
  <si>
    <t>Oct -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</si>
</sst>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
    <numFmt numFmtId="165" formatCode="[$-F800]dddd\,\ mmmm\ dd\,\ yyyy"/>
  </numFmts>
  <fonts count="24" x14ac:knownFonts="1">
    <font>
      <sz val="11"/>
      <color theme="1"/>
      <name val="Calibri"/>
      <family val="2"/>
      <scheme val="minor"/>
    </font>
    <font>
      <b/>
      <sz val="11"/>
      <color theme="1"/>
      <name val="Calibri"/>
      <family val="2"/>
      <scheme val="minor"/>
    </font>
    <font>
      <sz val="10"/>
      <color theme="1"/>
      <name val="Calibri"/>
      <family val="2"/>
      <scheme val="minor"/>
    </font>
    <font>
      <b/>
      <sz val="10"/>
      <color theme="0"/>
      <name val="Calibri"/>
      <family val="2"/>
      <scheme val="minor"/>
    </font>
    <font>
      <b/>
      <sz val="10"/>
      <color theme="1"/>
      <name val="Calibri"/>
      <family val="2"/>
      <scheme val="minor"/>
    </font>
    <font>
      <i/>
      <sz val="11"/>
      <color theme="1"/>
      <name val="Calibri"/>
      <family val="2"/>
      <scheme val="minor"/>
    </font>
    <font>
      <b/>
      <sz val="11"/>
      <color theme="0"/>
      <name val="Calibri"/>
      <family val="2"/>
      <scheme val="minor"/>
    </font>
    <font>
      <sz val="11"/>
      <color theme="0"/>
      <name val="Calibri"/>
      <family val="2"/>
      <scheme val="minor"/>
    </font>
    <font>
      <sz val="10"/>
      <name val="Arial"/>
      <family val="2"/>
    </font>
    <font>
      <sz val="9"/>
      <color theme="1"/>
      <name val="Calibri"/>
      <family val="2"/>
      <scheme val="minor"/>
    </font>
    <font>
      <sz val="12"/>
      <name val="Arial"/>
      <family val="2"/>
    </font>
    <font>
      <b/>
      <sz val="20"/>
      <color indexed="48"/>
      <name val="Arial"/>
      <family val="2"/>
    </font>
    <font>
      <sz val="10"/>
      <color indexed="9"/>
      <name val="Arial"/>
      <family val="2"/>
    </font>
    <font>
      <b/>
      <sz val="14"/>
      <color indexed="48"/>
      <name val="Arial"/>
      <family val="2"/>
    </font>
    <font>
      <b/>
      <sz val="24"/>
      <color indexed="9"/>
      <name val="Arial"/>
      <family val="2"/>
    </font>
    <font>
      <b/>
      <sz val="14"/>
      <color indexed="9"/>
      <name val="Arial"/>
      <family val="2"/>
    </font>
    <font>
      <b/>
      <sz val="18"/>
      <color indexed="9"/>
      <name val="Arial"/>
      <family val="2"/>
    </font>
    <font>
      <sz val="12"/>
      <color indexed="9"/>
      <name val="Arial"/>
      <family val="2"/>
    </font>
    <font>
      <b/>
      <i/>
      <sz val="12"/>
      <color indexed="9"/>
      <name val="Arial"/>
      <family val="2"/>
    </font>
    <font>
      <b/>
      <sz val="12"/>
      <color indexed="9"/>
      <name val="Arial"/>
      <family val="2"/>
    </font>
    <font>
      <u/>
      <sz val="12"/>
      <color indexed="9"/>
      <name val="Arial"/>
      <family val="2"/>
    </font>
    <font>
      <sz val="10"/>
      <color rgb="FFFF0000"/>
      <name val="Arial"/>
      <family val="2"/>
    </font>
    <font>
      <b/>
      <sz val="12"/>
      <color rgb="FFFF0000"/>
      <name val="Arial"/>
      <family val="2"/>
    </font>
    <font>
      <b/>
      <i/>
      <sz val="12"/>
      <color rgb="FFFF0000"/>
      <name val="Arial"/>
      <family val="2"/>
    </font>
  </fonts>
  <fills count="17">
    <fill>
      <patternFill patternType="none"/>
    </fill>
    <fill>
      <patternFill patternType="gray125"/>
    </fill>
    <fill>
      <patternFill patternType="solid">
        <fgColor theme="3"/>
        <bgColor indexed="64"/>
      </patternFill>
    </fill>
    <fill>
      <patternFill patternType="solid">
        <fgColor theme="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rgb="FFC00000"/>
        <bgColor indexed="64"/>
      </patternFill>
    </fill>
    <fill>
      <patternFill patternType="solid">
        <fgColor indexed="48"/>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0"/>
      </right>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s>
  <cellStyleXfs count="4">
    <xf numFmtId="0" fontId="0" fillId="0" borderId="0"/>
    <xf numFmtId="0" fontId="8" fillId="0" borderId="0"/>
    <xf numFmtId="0" fontId="10" fillId="0" borderId="0" applyFont="0" applyFill="0" applyBorder="0" applyAlignment="0" applyProtection="0"/>
    <xf numFmtId="44" fontId="8" fillId="0" borderId="0" applyFont="0" applyFill="0" applyBorder="0" applyAlignment="0" applyProtection="0"/>
  </cellStyleXfs>
  <cellXfs count="231">
    <xf numFmtId="0" fontId="0" fillId="0" borderId="0" xfId="0"/>
    <xf numFmtId="0" fontId="2" fillId="0" borderId="0"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5" fillId="0" borderId="0" xfId="0" applyFont="1" applyAlignment="1">
      <alignment horizontal="center" vertical="center"/>
    </xf>
    <xf numFmtId="0" fontId="1" fillId="6" borderId="6" xfId="0" applyFont="1" applyFill="1" applyBorder="1" applyAlignment="1">
      <alignment vertical="center" wrapText="1"/>
    </xf>
    <xf numFmtId="0" fontId="1" fillId="6" borderId="10" xfId="0" applyFont="1" applyFill="1" applyBorder="1" applyAlignment="1">
      <alignment vertical="center" wrapText="1"/>
    </xf>
    <xf numFmtId="0" fontId="0" fillId="5" borderId="1" xfId="0" applyFill="1" applyBorder="1" applyAlignment="1">
      <alignment vertical="center"/>
    </xf>
    <xf numFmtId="0" fontId="0" fillId="6" borderId="1" xfId="0" applyFill="1" applyBorder="1" applyAlignment="1">
      <alignment vertical="center" wrapText="1"/>
    </xf>
    <xf numFmtId="0" fontId="0" fillId="6" borderId="1" xfId="0" applyFill="1" applyBorder="1" applyAlignment="1">
      <alignment vertical="center"/>
    </xf>
    <xf numFmtId="0" fontId="1" fillId="6" borderId="1" xfId="0" applyFont="1" applyFill="1" applyBorder="1" applyAlignment="1">
      <alignment vertical="center" wrapText="1"/>
    </xf>
    <xf numFmtId="0" fontId="1" fillId="4" borderId="10" xfId="0" applyFont="1" applyFill="1" applyBorder="1" applyAlignment="1">
      <alignment vertical="center"/>
    </xf>
    <xf numFmtId="0" fontId="0" fillId="4" borderId="9" xfId="0" applyFill="1" applyBorder="1" applyAlignment="1">
      <alignment vertical="center"/>
    </xf>
    <xf numFmtId="0" fontId="1" fillId="5" borderId="10" xfId="0" applyFont="1" applyFill="1" applyBorder="1" applyAlignment="1">
      <alignment vertical="center"/>
    </xf>
    <xf numFmtId="0" fontId="0" fillId="5" borderId="9" xfId="0" applyFill="1" applyBorder="1" applyAlignment="1">
      <alignment vertical="center"/>
    </xf>
    <xf numFmtId="0" fontId="0" fillId="6" borderId="9" xfId="0" applyFill="1" applyBorder="1" applyAlignment="1">
      <alignment vertical="center"/>
    </xf>
    <xf numFmtId="0" fontId="0" fillId="8" borderId="1" xfId="0" applyFill="1" applyBorder="1" applyAlignment="1">
      <alignment vertical="center"/>
    </xf>
    <xf numFmtId="0" fontId="0" fillId="10" borderId="1" xfId="0" applyFill="1" applyBorder="1" applyAlignment="1">
      <alignment vertical="center"/>
    </xf>
    <xf numFmtId="0" fontId="0" fillId="10" borderId="9" xfId="0" applyFill="1"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7" borderId="1" xfId="0" applyFill="1" applyBorder="1" applyAlignment="1">
      <alignment horizontal="left" vertical="center" wrapText="1"/>
    </xf>
    <xf numFmtId="0" fontId="0" fillId="7" borderId="6" xfId="0" applyFill="1" applyBorder="1" applyAlignment="1">
      <alignment vertical="center" wrapText="1"/>
    </xf>
    <xf numFmtId="0" fontId="0" fillId="7" borderId="1" xfId="0" applyFill="1" applyBorder="1" applyAlignment="1">
      <alignment vertical="center" wrapText="1"/>
    </xf>
    <xf numFmtId="0" fontId="2" fillId="7" borderId="1" xfId="0" applyFont="1" applyFill="1" applyBorder="1" applyAlignment="1">
      <alignment horizontal="left" vertical="center" wrapText="1"/>
    </xf>
    <xf numFmtId="0" fontId="1" fillId="7" borderId="18" xfId="0" applyFont="1" applyFill="1" applyBorder="1" applyAlignment="1">
      <alignment vertical="center" wrapText="1"/>
    </xf>
    <xf numFmtId="0" fontId="0" fillId="7" borderId="1" xfId="0" applyFill="1" applyBorder="1" applyAlignment="1">
      <alignment horizontal="center" vertical="center" wrapText="1"/>
    </xf>
    <xf numFmtId="0" fontId="0" fillId="7" borderId="6" xfId="0" applyFill="1" applyBorder="1" applyAlignment="1">
      <alignment horizontal="center" vertical="center" wrapText="1"/>
    </xf>
    <xf numFmtId="0" fontId="0" fillId="11" borderId="1" xfId="0" applyFill="1" applyBorder="1" applyAlignment="1">
      <alignment horizontal="left" vertical="center" wrapText="1"/>
    </xf>
    <xf numFmtId="0" fontId="0" fillId="11" borderId="6" xfId="0" applyFill="1" applyBorder="1" applyAlignment="1">
      <alignment vertical="center" wrapText="1"/>
    </xf>
    <xf numFmtId="0" fontId="0" fillId="11" borderId="1" xfId="0" applyFill="1" applyBorder="1" applyAlignment="1">
      <alignment vertical="center" wrapText="1"/>
    </xf>
    <xf numFmtId="0" fontId="2" fillId="11" borderId="1" xfId="0" applyFont="1" applyFill="1" applyBorder="1" applyAlignment="1">
      <alignment horizontal="left" vertical="center" wrapText="1"/>
    </xf>
    <xf numFmtId="0" fontId="1" fillId="11" borderId="18" xfId="0" applyFont="1" applyFill="1" applyBorder="1" applyAlignment="1">
      <alignment vertical="center" wrapText="1"/>
    </xf>
    <xf numFmtId="0" fontId="0" fillId="11" borderId="1" xfId="0" applyFill="1" applyBorder="1" applyAlignment="1">
      <alignment horizontal="center" vertical="center" wrapText="1"/>
    </xf>
    <xf numFmtId="0" fontId="0" fillId="11" borderId="6" xfId="0" applyFill="1" applyBorder="1" applyAlignment="1">
      <alignment horizontal="center" vertical="center" wrapText="1"/>
    </xf>
    <xf numFmtId="164" fontId="0" fillId="0" borderId="0" xfId="0" applyNumberFormat="1" applyBorder="1" applyAlignment="1">
      <alignment vertical="center"/>
    </xf>
    <xf numFmtId="164" fontId="0" fillId="9" borderId="1" xfId="0" applyNumberFormat="1" applyFill="1" applyBorder="1" applyAlignment="1">
      <alignment horizontal="center" vertical="center"/>
    </xf>
    <xf numFmtId="164" fontId="0" fillId="10" borderId="18" xfId="0" applyNumberFormat="1" applyFill="1" applyBorder="1" applyAlignment="1">
      <alignment vertical="center"/>
    </xf>
    <xf numFmtId="164" fontId="0" fillId="9" borderId="18" xfId="0" applyNumberFormat="1" applyFill="1" applyBorder="1" applyAlignment="1">
      <alignment vertical="center"/>
    </xf>
    <xf numFmtId="164" fontId="0" fillId="0" borderId="0" xfId="0" applyNumberFormat="1" applyAlignment="1">
      <alignment vertical="center"/>
    </xf>
    <xf numFmtId="0" fontId="1" fillId="10" borderId="18" xfId="0" applyFont="1" applyFill="1" applyBorder="1" applyAlignment="1">
      <alignment vertical="center"/>
    </xf>
    <xf numFmtId="0" fontId="0" fillId="8" borderId="9" xfId="0" applyFill="1" applyBorder="1" applyAlignment="1">
      <alignment vertical="center"/>
    </xf>
    <xf numFmtId="0" fontId="1" fillId="8" borderId="18" xfId="0" applyFont="1" applyFill="1" applyBorder="1" applyAlignment="1">
      <alignment vertical="center"/>
    </xf>
    <xf numFmtId="164" fontId="0" fillId="7" borderId="1" xfId="0" applyNumberFormat="1" applyFill="1" applyBorder="1" applyAlignment="1">
      <alignment horizontal="center" vertical="center"/>
    </xf>
    <xf numFmtId="164" fontId="0" fillId="7" borderId="4" xfId="0" applyNumberFormat="1" applyFill="1" applyBorder="1" applyAlignment="1">
      <alignment horizontal="center" vertical="center"/>
    </xf>
    <xf numFmtId="164" fontId="0" fillId="11" borderId="1" xfId="0" applyNumberFormat="1" applyFill="1" applyBorder="1" applyAlignment="1">
      <alignment horizontal="center" vertical="center"/>
    </xf>
    <xf numFmtId="164" fontId="0" fillId="11" borderId="4" xfId="0" applyNumberFormat="1" applyFill="1" applyBorder="1" applyAlignment="1">
      <alignment horizontal="center" vertical="center"/>
    </xf>
    <xf numFmtId="0" fontId="0" fillId="4" borderId="1" xfId="0" applyFill="1" applyBorder="1" applyAlignment="1">
      <alignment vertical="center" wrapText="1"/>
    </xf>
    <xf numFmtId="164" fontId="0" fillId="12" borderId="1" xfId="0" applyNumberFormat="1" applyFill="1" applyBorder="1" applyAlignment="1">
      <alignment horizontal="center" vertical="center"/>
    </xf>
    <xf numFmtId="164" fontId="0" fillId="13" borderId="1" xfId="0" applyNumberFormat="1" applyFill="1" applyBorder="1" applyAlignment="1">
      <alignment horizontal="center" vertical="center"/>
    </xf>
    <xf numFmtId="0" fontId="0" fillId="5" borderId="4" xfId="0" applyFill="1" applyBorder="1" applyAlignment="1">
      <alignment vertical="center"/>
    </xf>
    <xf numFmtId="0" fontId="9" fillId="6" borderId="1" xfId="0" applyFont="1" applyFill="1" applyBorder="1" applyAlignment="1">
      <alignment vertical="center" wrapText="1"/>
    </xf>
    <xf numFmtId="0" fontId="0" fillId="9" borderId="1" xfId="0" applyFill="1" applyBorder="1" applyAlignment="1">
      <alignment vertical="center"/>
    </xf>
    <xf numFmtId="0" fontId="0" fillId="0" borderId="0" xfId="0" applyFill="1" applyAlignment="1">
      <alignment vertical="center"/>
    </xf>
    <xf numFmtId="0" fontId="1" fillId="0" borderId="0" xfId="0" applyFont="1" applyFill="1" applyBorder="1" applyAlignment="1">
      <alignment horizontal="center" vertical="center" wrapText="1"/>
    </xf>
    <xf numFmtId="0" fontId="0" fillId="10" borderId="23" xfId="0" applyFill="1" applyBorder="1" applyAlignment="1">
      <alignment vertical="center"/>
    </xf>
    <xf numFmtId="0" fontId="0" fillId="9" borderId="23" xfId="0" applyFill="1" applyBorder="1" applyAlignment="1">
      <alignment vertical="center"/>
    </xf>
    <xf numFmtId="164" fontId="0" fillId="9" borderId="4" xfId="0" applyNumberFormat="1" applyFill="1" applyBorder="1" applyAlignment="1">
      <alignment horizontal="center" vertical="center"/>
    </xf>
    <xf numFmtId="0" fontId="0" fillId="11" borderId="10" xfId="0" applyFill="1" applyBorder="1" applyAlignment="1">
      <alignment vertical="center" wrapText="1"/>
    </xf>
    <xf numFmtId="0" fontId="0" fillId="11" borderId="21" xfId="0" applyFill="1" applyBorder="1" applyAlignment="1">
      <alignment vertical="center" wrapText="1"/>
    </xf>
    <xf numFmtId="164" fontId="0" fillId="9" borderId="21" xfId="0" applyNumberFormat="1" applyFill="1" applyBorder="1" applyAlignment="1">
      <alignment vertical="center"/>
    </xf>
    <xf numFmtId="0" fontId="10" fillId="0" borderId="0" xfId="2"/>
    <xf numFmtId="49" fontId="11" fillId="0" borderId="0" xfId="2" applyNumberFormat="1" applyFont="1" applyAlignment="1">
      <alignment horizontal="left"/>
    </xf>
    <xf numFmtId="49" fontId="10" fillId="0" borderId="0" xfId="2" applyNumberFormat="1" applyAlignment="1">
      <alignment horizontal="left"/>
    </xf>
    <xf numFmtId="49" fontId="12" fillId="16" borderId="26" xfId="2" applyNumberFormat="1" applyFont="1" applyFill="1" applyBorder="1"/>
    <xf numFmtId="49" fontId="12" fillId="16" borderId="27" xfId="2" applyNumberFormat="1" applyFont="1" applyFill="1" applyBorder="1"/>
    <xf numFmtId="49" fontId="12" fillId="16" borderId="27" xfId="2" applyNumberFormat="1" applyFont="1" applyFill="1" applyBorder="1" applyAlignment="1">
      <alignment horizontal="left"/>
    </xf>
    <xf numFmtId="49" fontId="10" fillId="16" borderId="27" xfId="2" applyNumberFormat="1" applyFill="1" applyBorder="1"/>
    <xf numFmtId="49" fontId="10" fillId="16" borderId="28" xfId="2" applyNumberFormat="1" applyFill="1" applyBorder="1"/>
    <xf numFmtId="49" fontId="13" fillId="0" borderId="0" xfId="2" applyNumberFormat="1" applyFont="1"/>
    <xf numFmtId="49" fontId="13" fillId="0" borderId="0" xfId="2" applyNumberFormat="1" applyFont="1" applyAlignment="1">
      <alignment horizontal="left"/>
    </xf>
    <xf numFmtId="49" fontId="12" fillId="16" borderId="29" xfId="2" applyNumberFormat="1" applyFont="1" applyFill="1" applyBorder="1" applyAlignment="1">
      <alignment horizontal="left"/>
    </xf>
    <xf numFmtId="49" fontId="12" fillId="16" borderId="0" xfId="2" applyNumberFormat="1" applyFont="1" applyFill="1" applyAlignment="1">
      <alignment horizontal="left"/>
    </xf>
    <xf numFmtId="49" fontId="15" fillId="16" borderId="0" xfId="2" applyNumberFormat="1" applyFont="1" applyFill="1" applyAlignment="1">
      <alignment horizontal="left"/>
    </xf>
    <xf numFmtId="49" fontId="13" fillId="16" borderId="0" xfId="2" applyNumberFormat="1" applyFont="1" applyFill="1" applyAlignment="1">
      <alignment horizontal="center"/>
    </xf>
    <xf numFmtId="49" fontId="10" fillId="16" borderId="0" xfId="2" applyNumberFormat="1" applyFill="1"/>
    <xf numFmtId="49" fontId="10" fillId="16" borderId="30" xfId="2" applyNumberFormat="1" applyFill="1" applyBorder="1"/>
    <xf numFmtId="49" fontId="12" fillId="16" borderId="29" xfId="2" applyNumberFormat="1" applyFont="1" applyFill="1" applyBorder="1"/>
    <xf numFmtId="49" fontId="12" fillId="16" borderId="0" xfId="2" applyNumberFormat="1" applyFont="1" applyFill="1"/>
    <xf numFmtId="49" fontId="12" fillId="16" borderId="22" xfId="2" applyNumberFormat="1" applyFont="1" applyFill="1" applyBorder="1"/>
    <xf numFmtId="49" fontId="19" fillId="16" borderId="39" xfId="2" applyNumberFormat="1" applyFont="1" applyFill="1" applyBorder="1" applyAlignment="1">
      <alignment horizontal="left"/>
    </xf>
    <xf numFmtId="49" fontId="18" fillId="16" borderId="39" xfId="2" applyNumberFormat="1" applyFont="1" applyFill="1" applyBorder="1" applyAlignment="1">
      <alignment horizontal="left" vertical="center"/>
    </xf>
    <xf numFmtId="49" fontId="12" fillId="16" borderId="39" xfId="2" applyNumberFormat="1" applyFont="1" applyFill="1" applyBorder="1"/>
    <xf numFmtId="49" fontId="10" fillId="16" borderId="39" xfId="2" applyNumberFormat="1" applyFill="1" applyBorder="1"/>
    <xf numFmtId="49" fontId="10" fillId="16" borderId="40" xfId="2" applyNumberFormat="1" applyFill="1" applyBorder="1"/>
    <xf numFmtId="49" fontId="10" fillId="0" borderId="0" xfId="2" applyNumberFormat="1"/>
    <xf numFmtId="49" fontId="12" fillId="0" borderId="0" xfId="2" applyNumberFormat="1" applyFont="1"/>
    <xf numFmtId="49" fontId="19" fillId="0" borderId="0" xfId="2" applyNumberFormat="1" applyFont="1" applyAlignment="1">
      <alignment horizontal="left"/>
    </xf>
    <xf numFmtId="49" fontId="18" fillId="0" borderId="0" xfId="2" applyNumberFormat="1" applyFont="1" applyAlignment="1">
      <alignment horizontal="left" vertical="center"/>
    </xf>
    <xf numFmtId="49" fontId="19" fillId="16" borderId="27" xfId="2" applyNumberFormat="1" applyFont="1" applyFill="1" applyBorder="1" applyAlignment="1">
      <alignment horizontal="left"/>
    </xf>
    <xf numFmtId="49" fontId="18" fillId="16" borderId="27" xfId="2" applyNumberFormat="1" applyFont="1" applyFill="1" applyBorder="1" applyAlignment="1">
      <alignment horizontal="left" vertical="center"/>
    </xf>
    <xf numFmtId="49" fontId="12" fillId="16" borderId="41" xfId="2" applyNumberFormat="1" applyFont="1" applyFill="1" applyBorder="1"/>
    <xf numFmtId="49" fontId="21" fillId="0" borderId="0" xfId="2" applyNumberFormat="1" applyFont="1"/>
    <xf numFmtId="49" fontId="22" fillId="0" borderId="0" xfId="2" applyNumberFormat="1" applyFont="1" applyAlignment="1">
      <alignment horizontal="left"/>
    </xf>
    <xf numFmtId="49" fontId="23" fillId="0" borderId="0" xfId="2" applyNumberFormat="1" applyFont="1" applyAlignment="1">
      <alignment horizontal="left" vertical="center"/>
    </xf>
    <xf numFmtId="49" fontId="12" fillId="16" borderId="28" xfId="2" applyNumberFormat="1" applyFont="1" applyFill="1" applyBorder="1"/>
    <xf numFmtId="49" fontId="15" fillId="16" borderId="29" xfId="2" applyNumberFormat="1" applyFont="1" applyFill="1" applyBorder="1" applyAlignment="1">
      <alignment horizontal="center" wrapText="1"/>
    </xf>
    <xf numFmtId="49" fontId="15" fillId="16" borderId="0" xfId="2" applyNumberFormat="1" applyFont="1" applyFill="1" applyAlignment="1">
      <alignment horizontal="center" wrapText="1"/>
    </xf>
    <xf numFmtId="49" fontId="15" fillId="16" borderId="30" xfId="2" applyNumberFormat="1" applyFont="1" applyFill="1" applyBorder="1" applyAlignment="1">
      <alignment horizontal="center" wrapText="1"/>
    </xf>
    <xf numFmtId="49" fontId="18" fillId="16" borderId="47" xfId="2" applyNumberFormat="1" applyFont="1" applyFill="1" applyBorder="1" applyAlignment="1">
      <alignment horizontal="left" vertical="center"/>
    </xf>
    <xf numFmtId="49" fontId="12" fillId="16" borderId="30" xfId="2" applyNumberFormat="1" applyFont="1" applyFill="1" applyBorder="1"/>
    <xf numFmtId="49" fontId="17" fillId="16" borderId="47" xfId="2" applyNumberFormat="1" applyFont="1" applyFill="1" applyBorder="1" applyAlignment="1">
      <alignment vertical="center"/>
    </xf>
    <xf numFmtId="49" fontId="17" fillId="16" borderId="0" xfId="2" applyNumberFormat="1" applyFont="1" applyFill="1" applyAlignment="1">
      <alignment horizontal="left" vertical="center"/>
    </xf>
    <xf numFmtId="49" fontId="17" fillId="16" borderId="39" xfId="2" applyNumberFormat="1" applyFont="1" applyFill="1" applyBorder="1"/>
    <xf numFmtId="49" fontId="12" fillId="16" borderId="40" xfId="2" applyNumberFormat="1" applyFont="1" applyFill="1" applyBorder="1"/>
    <xf numFmtId="165" fontId="17" fillId="16" borderId="47" xfId="2" applyNumberFormat="1" applyFont="1" applyFill="1" applyBorder="1" applyAlignment="1">
      <alignment horizontal="left" vertical="center"/>
    </xf>
    <xf numFmtId="0" fontId="12" fillId="16" borderId="47" xfId="2" applyFont="1" applyFill="1" applyBorder="1"/>
    <xf numFmtId="49" fontId="17" fillId="16" borderId="47" xfId="2" applyNumberFormat="1" applyFont="1" applyFill="1" applyBorder="1" applyAlignment="1">
      <alignment horizontal="left" vertical="center"/>
    </xf>
    <xf numFmtId="49" fontId="17" fillId="16" borderId="48" xfId="2" applyNumberFormat="1" applyFont="1" applyFill="1" applyBorder="1" applyAlignment="1">
      <alignment horizontal="center" vertical="center" wrapText="1"/>
    </xf>
    <xf numFmtId="49" fontId="17" fillId="16" borderId="49" xfId="2" applyNumberFormat="1" applyFont="1" applyFill="1" applyBorder="1" applyAlignment="1">
      <alignment horizontal="center" vertical="center" wrapText="1"/>
    </xf>
    <xf numFmtId="49" fontId="17" fillId="16" borderId="50" xfId="2" applyNumberFormat="1" applyFont="1" applyFill="1" applyBorder="1" applyAlignment="1">
      <alignment horizontal="center" vertical="center" wrapText="1"/>
    </xf>
    <xf numFmtId="49" fontId="12" fillId="16" borderId="47" xfId="2" applyNumberFormat="1" applyFont="1" applyFill="1" applyBorder="1"/>
    <xf numFmtId="49" fontId="14" fillId="16" borderId="29" xfId="2" applyNumberFormat="1" applyFont="1" applyFill="1" applyBorder="1" applyAlignment="1">
      <alignment horizontal="center"/>
    </xf>
    <xf numFmtId="49" fontId="14" fillId="16" borderId="0" xfId="2" applyNumberFormat="1" applyFont="1" applyFill="1" applyAlignment="1">
      <alignment horizontal="center"/>
    </xf>
    <xf numFmtId="49" fontId="14" fillId="16" borderId="30" xfId="2" applyNumberFormat="1" applyFont="1" applyFill="1" applyBorder="1" applyAlignment="1">
      <alignment horizontal="center"/>
    </xf>
    <xf numFmtId="49" fontId="16" fillId="16" borderId="29" xfId="2" applyNumberFormat="1" applyFont="1" applyFill="1" applyBorder="1" applyAlignment="1">
      <alignment horizontal="center"/>
    </xf>
    <xf numFmtId="49" fontId="16" fillId="16" borderId="0" xfId="2" applyNumberFormat="1" applyFont="1" applyFill="1" applyAlignment="1">
      <alignment horizontal="center"/>
    </xf>
    <xf numFmtId="49" fontId="16" fillId="16" borderId="30" xfId="2" applyNumberFormat="1" applyFont="1" applyFill="1" applyBorder="1" applyAlignment="1">
      <alignment horizontal="center"/>
    </xf>
    <xf numFmtId="49" fontId="17" fillId="16" borderId="29" xfId="2" applyNumberFormat="1" applyFont="1" applyFill="1" applyBorder="1" applyAlignment="1">
      <alignment horizontal="center"/>
    </xf>
    <xf numFmtId="49" fontId="17" fillId="16" borderId="0" xfId="2" applyNumberFormat="1" applyFont="1" applyFill="1" applyAlignment="1">
      <alignment horizontal="center"/>
    </xf>
    <xf numFmtId="49" fontId="17" fillId="16" borderId="30" xfId="2" applyNumberFormat="1" applyFont="1" applyFill="1" applyBorder="1" applyAlignment="1">
      <alignment horizontal="center"/>
    </xf>
    <xf numFmtId="49" fontId="18" fillId="16" borderId="31" xfId="2" applyNumberFormat="1" applyFont="1" applyFill="1" applyBorder="1" applyAlignment="1">
      <alignment vertical="center" wrapText="1"/>
    </xf>
    <xf numFmtId="49" fontId="18" fillId="16" borderId="32" xfId="2" applyNumberFormat="1" applyFont="1" applyFill="1" applyBorder="1" applyAlignment="1">
      <alignment vertical="center" wrapText="1"/>
    </xf>
    <xf numFmtId="49" fontId="18" fillId="16" borderId="33" xfId="2" applyNumberFormat="1" applyFont="1" applyFill="1" applyBorder="1" applyAlignment="1">
      <alignment vertical="center" wrapText="1"/>
    </xf>
    <xf numFmtId="49" fontId="18" fillId="16" borderId="34" xfId="2" applyNumberFormat="1" applyFont="1" applyFill="1" applyBorder="1" applyAlignment="1">
      <alignment vertical="center" wrapText="1"/>
    </xf>
    <xf numFmtId="49" fontId="18" fillId="16" borderId="0" xfId="2" applyNumberFormat="1" applyFont="1" applyFill="1" applyAlignment="1">
      <alignment vertical="center" wrapText="1"/>
    </xf>
    <xf numFmtId="49" fontId="18" fillId="16" borderId="35" xfId="2" applyNumberFormat="1" applyFont="1" applyFill="1" applyBorder="1" applyAlignment="1">
      <alignment vertical="center" wrapText="1"/>
    </xf>
    <xf numFmtId="49" fontId="18" fillId="16" borderId="36" xfId="2" applyNumberFormat="1" applyFont="1" applyFill="1" applyBorder="1" applyAlignment="1">
      <alignment vertical="center" wrapText="1"/>
    </xf>
    <xf numFmtId="49" fontId="18" fillId="16" borderId="37" xfId="2" applyNumberFormat="1" applyFont="1" applyFill="1" applyBorder="1" applyAlignment="1">
      <alignment vertical="center" wrapText="1"/>
    </xf>
    <xf numFmtId="49" fontId="18" fillId="16" borderId="38" xfId="2" applyNumberFormat="1" applyFont="1" applyFill="1" applyBorder="1" applyAlignment="1">
      <alignment vertical="center" wrapText="1"/>
    </xf>
    <xf numFmtId="49" fontId="17" fillId="16" borderId="31" xfId="2" applyNumberFormat="1" applyFont="1" applyFill="1" applyBorder="1" applyAlignment="1">
      <alignment horizontal="left" vertical="center" wrapText="1"/>
    </xf>
    <xf numFmtId="49" fontId="17" fillId="16" borderId="32" xfId="2" applyNumberFormat="1" applyFont="1" applyFill="1" applyBorder="1" applyAlignment="1">
      <alignment horizontal="left" vertical="center" wrapText="1"/>
    </xf>
    <xf numFmtId="49" fontId="17" fillId="16" borderId="33" xfId="2" applyNumberFormat="1" applyFont="1" applyFill="1" applyBorder="1" applyAlignment="1">
      <alignment horizontal="left" vertical="center" wrapText="1"/>
    </xf>
    <xf numFmtId="49" fontId="17" fillId="16" borderId="34" xfId="2" applyNumberFormat="1" applyFont="1" applyFill="1" applyBorder="1" applyAlignment="1">
      <alignment horizontal="left" vertical="center" wrapText="1"/>
    </xf>
    <xf numFmtId="49" fontId="17" fillId="16" borderId="0" xfId="2" applyNumberFormat="1" applyFont="1" applyFill="1" applyAlignment="1">
      <alignment horizontal="left" vertical="center" wrapText="1"/>
    </xf>
    <xf numFmtId="49" fontId="17" fillId="16" borderId="35" xfId="2" applyNumberFormat="1" applyFont="1" applyFill="1" applyBorder="1" applyAlignment="1">
      <alignment horizontal="left" vertical="center" wrapText="1"/>
    </xf>
    <xf numFmtId="49" fontId="17" fillId="16" borderId="36" xfId="2" applyNumberFormat="1" applyFont="1" applyFill="1" applyBorder="1" applyAlignment="1">
      <alignment horizontal="left" vertical="center" wrapText="1"/>
    </xf>
    <xf numFmtId="49" fontId="17" fillId="16" borderId="37" xfId="2" applyNumberFormat="1" applyFont="1" applyFill="1" applyBorder="1" applyAlignment="1">
      <alignment horizontal="left" vertical="center" wrapText="1"/>
    </xf>
    <xf numFmtId="49" fontId="17" fillId="16" borderId="38" xfId="2" applyNumberFormat="1" applyFont="1" applyFill="1" applyBorder="1" applyAlignment="1">
      <alignment horizontal="left" vertical="center" wrapText="1"/>
    </xf>
    <xf numFmtId="49" fontId="17" fillId="16" borderId="42" xfId="3" applyNumberFormat="1" applyFont="1" applyFill="1" applyBorder="1" applyAlignment="1">
      <alignment wrapText="1"/>
    </xf>
    <xf numFmtId="49" fontId="10" fillId="0" borderId="42" xfId="2" applyNumberFormat="1" applyBorder="1" applyAlignment="1">
      <alignment wrapText="1"/>
    </xf>
    <xf numFmtId="49" fontId="10" fillId="0" borderId="43" xfId="2" applyNumberFormat="1" applyBorder="1" applyAlignment="1">
      <alignment wrapText="1"/>
    </xf>
    <xf numFmtId="49" fontId="10" fillId="0" borderId="0" xfId="2" applyNumberFormat="1" applyAlignment="1">
      <alignment wrapText="1"/>
    </xf>
    <xf numFmtId="49" fontId="10" fillId="0" borderId="44" xfId="2" applyNumberFormat="1" applyBorder="1" applyAlignment="1">
      <alignment wrapText="1"/>
    </xf>
    <xf numFmtId="49" fontId="10" fillId="0" borderId="45" xfId="2" applyNumberFormat="1" applyBorder="1" applyAlignment="1">
      <alignment wrapText="1"/>
    </xf>
    <xf numFmtId="49" fontId="10" fillId="0" borderId="46" xfId="2" applyNumberFormat="1" applyBorder="1" applyAlignment="1">
      <alignment wrapText="1"/>
    </xf>
    <xf numFmtId="49" fontId="15" fillId="16" borderId="29" xfId="2" applyNumberFormat="1" applyFont="1" applyFill="1" applyBorder="1" applyAlignment="1">
      <alignment horizontal="center" wrapText="1"/>
    </xf>
    <xf numFmtId="49" fontId="15" fillId="16" borderId="0" xfId="2" applyNumberFormat="1" applyFont="1" applyFill="1" applyAlignment="1">
      <alignment horizontal="center" wrapText="1"/>
    </xf>
    <xf numFmtId="49" fontId="15" fillId="16" borderId="30" xfId="2" applyNumberFormat="1" applyFont="1" applyFill="1" applyBorder="1" applyAlignment="1">
      <alignment horizontal="center" wrapText="1"/>
    </xf>
    <xf numFmtId="49" fontId="18" fillId="16" borderId="47" xfId="2" applyNumberFormat="1" applyFont="1" applyFill="1" applyBorder="1" applyAlignment="1">
      <alignment horizontal="left" vertical="center"/>
    </xf>
    <xf numFmtId="49" fontId="18" fillId="16" borderId="48" xfId="2" applyNumberFormat="1" applyFont="1" applyFill="1" applyBorder="1" applyAlignment="1">
      <alignment horizontal="center" vertical="center"/>
    </xf>
    <xf numFmtId="49" fontId="18" fillId="16" borderId="49" xfId="2" applyNumberFormat="1" applyFont="1" applyFill="1" applyBorder="1" applyAlignment="1">
      <alignment horizontal="center" vertical="center"/>
    </xf>
    <xf numFmtId="49" fontId="18" fillId="16" borderId="50" xfId="2" applyNumberFormat="1" applyFont="1" applyFill="1" applyBorder="1" applyAlignment="1">
      <alignment horizontal="center" vertical="center"/>
    </xf>
    <xf numFmtId="164" fontId="0" fillId="11" borderId="6" xfId="0" applyNumberFormat="1" applyFill="1" applyBorder="1" applyAlignment="1">
      <alignment horizontal="center" vertical="center"/>
    </xf>
    <xf numFmtId="17" fontId="0" fillId="0" borderId="1" xfId="0" applyNumberFormat="1" applyBorder="1" applyAlignment="1">
      <alignment horizontal="center" vertical="center"/>
    </xf>
    <xf numFmtId="0" fontId="0" fillId="0" borderId="1" xfId="0" applyBorder="1" applyAlignment="1">
      <alignment horizontal="center" vertical="center"/>
    </xf>
    <xf numFmtId="164" fontId="0" fillId="9" borderId="6" xfId="0" applyNumberFormat="1" applyFill="1" applyBorder="1" applyAlignment="1">
      <alignment horizontal="center" vertical="center"/>
    </xf>
    <xf numFmtId="164" fontId="0" fillId="9" borderId="1" xfId="0" applyNumberFormat="1" applyFill="1" applyBorder="1" applyAlignment="1">
      <alignment horizontal="center" vertical="center"/>
    </xf>
    <xf numFmtId="164" fontId="0" fillId="11" borderId="10" xfId="0" applyNumberFormat="1" applyFill="1" applyBorder="1" applyAlignment="1">
      <alignment horizontal="center" vertical="center"/>
    </xf>
    <xf numFmtId="164" fontId="0" fillId="11" borderId="13" xfId="0" applyNumberFormat="1" applyFill="1" applyBorder="1" applyAlignment="1">
      <alignment horizontal="center" vertical="center"/>
    </xf>
    <xf numFmtId="164" fontId="0" fillId="11" borderId="11" xfId="0" applyNumberFormat="1" applyFill="1" applyBorder="1" applyAlignment="1">
      <alignment horizontal="center" vertical="center"/>
    </xf>
    <xf numFmtId="164" fontId="0" fillId="9" borderId="10" xfId="0" applyNumberFormat="1" applyFill="1" applyBorder="1" applyAlignment="1">
      <alignment horizontal="center" vertical="center"/>
    </xf>
    <xf numFmtId="164" fontId="0" fillId="7" borderId="15" xfId="0" applyNumberFormat="1" applyFill="1" applyBorder="1" applyAlignment="1">
      <alignment horizontal="center" vertical="center"/>
    </xf>
    <xf numFmtId="164" fontId="0" fillId="7" borderId="16" xfId="0" applyNumberFormat="1" applyFill="1" applyBorder="1" applyAlignment="1">
      <alignment horizontal="center" vertical="center"/>
    </xf>
    <xf numFmtId="164" fontId="0" fillId="9" borderId="15" xfId="0" applyNumberFormat="1" applyFill="1" applyBorder="1" applyAlignment="1">
      <alignment horizontal="center" vertical="center"/>
    </xf>
    <xf numFmtId="164" fontId="0" fillId="9" borderId="16" xfId="0" applyNumberFormat="1" applyFill="1" applyBorder="1" applyAlignment="1">
      <alignment horizontal="center" vertical="center"/>
    </xf>
    <xf numFmtId="164" fontId="0" fillId="14" borderId="15" xfId="0" applyNumberFormat="1" applyFill="1" applyBorder="1" applyAlignment="1">
      <alignment horizontal="center" vertical="center"/>
    </xf>
    <xf numFmtId="164" fontId="0" fillId="14" borderId="16" xfId="0" applyNumberFormat="1" applyFill="1" applyBorder="1" applyAlignment="1">
      <alignment horizontal="center" vertical="center"/>
    </xf>
    <xf numFmtId="164" fontId="7" fillId="15" borderId="15" xfId="0" applyNumberFormat="1" applyFont="1" applyFill="1" applyBorder="1" applyAlignment="1">
      <alignment horizontal="center" vertical="center"/>
    </xf>
    <xf numFmtId="164" fontId="7" fillId="15" borderId="16"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Fill="1" applyBorder="1" applyAlignment="1">
      <alignment horizontal="center" vertical="center"/>
    </xf>
    <xf numFmtId="164" fontId="6" fillId="2" borderId="24" xfId="0" applyNumberFormat="1" applyFont="1" applyFill="1" applyBorder="1" applyAlignment="1">
      <alignment horizontal="center" vertical="center"/>
    </xf>
    <xf numFmtId="164" fontId="6" fillId="2" borderId="25" xfId="0" applyNumberFormat="1" applyFont="1" applyFill="1" applyBorder="1" applyAlignment="1">
      <alignment horizontal="center" vertical="center"/>
    </xf>
    <xf numFmtId="164" fontId="1" fillId="3" borderId="24" xfId="0" applyNumberFormat="1" applyFont="1" applyFill="1" applyBorder="1" applyAlignment="1">
      <alignment horizontal="center" vertical="center"/>
    </xf>
    <xf numFmtId="164" fontId="1" fillId="3" borderId="25" xfId="0" applyNumberFormat="1" applyFont="1" applyFill="1" applyBorder="1" applyAlignment="1">
      <alignment horizontal="center" vertical="center"/>
    </xf>
    <xf numFmtId="164" fontId="0" fillId="5" borderId="15" xfId="0" applyNumberFormat="1" applyFill="1" applyBorder="1" applyAlignment="1">
      <alignment horizontal="center" vertical="center"/>
    </xf>
    <xf numFmtId="164" fontId="0" fillId="5" borderId="16" xfId="0" applyNumberFormat="1" applyFill="1" applyBorder="1" applyAlignment="1">
      <alignment horizontal="center" vertical="center"/>
    </xf>
    <xf numFmtId="164" fontId="0" fillId="5" borderId="14" xfId="0" applyNumberFormat="1" applyFill="1" applyBorder="1" applyAlignment="1">
      <alignment horizontal="center" vertical="center"/>
    </xf>
    <xf numFmtId="164" fontId="0" fillId="5" borderId="12" xfId="0" applyNumberFormat="1" applyFill="1" applyBorder="1" applyAlignment="1">
      <alignment horizontal="center" vertical="center"/>
    </xf>
    <xf numFmtId="164" fontId="1" fillId="6" borderId="7" xfId="0" applyNumberFormat="1" applyFont="1" applyFill="1" applyBorder="1" applyAlignment="1">
      <alignment horizontal="center" vertical="center"/>
    </xf>
    <xf numFmtId="164" fontId="1" fillId="6" borderId="8" xfId="0" applyNumberFormat="1" applyFont="1" applyFill="1" applyBorder="1" applyAlignment="1">
      <alignment horizontal="center" vertical="center"/>
    </xf>
    <xf numFmtId="164" fontId="0" fillId="6" borderId="15" xfId="0" applyNumberFormat="1" applyFill="1" applyBorder="1" applyAlignment="1">
      <alignment horizontal="center" vertical="center"/>
    </xf>
    <xf numFmtId="164" fontId="0" fillId="6" borderId="16" xfId="0" applyNumberFormat="1" applyFill="1" applyBorder="1" applyAlignment="1">
      <alignment horizontal="center" vertical="center"/>
    </xf>
    <xf numFmtId="164" fontId="0" fillId="6" borderId="13" xfId="0" applyNumberFormat="1" applyFill="1" applyBorder="1" applyAlignment="1">
      <alignment horizontal="center" vertical="center"/>
    </xf>
    <xf numFmtId="164" fontId="0" fillId="6" borderId="11" xfId="0" applyNumberFormat="1" applyFill="1" applyBorder="1" applyAlignment="1">
      <alignment horizontal="center" vertical="center"/>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164" fontId="1" fillId="5" borderId="14" xfId="0" applyNumberFormat="1" applyFont="1" applyFill="1" applyBorder="1" applyAlignment="1">
      <alignment horizontal="center" vertical="center"/>
    </xf>
    <xf numFmtId="164" fontId="1" fillId="5" borderId="12" xfId="0" applyNumberFormat="1" applyFont="1" applyFill="1" applyBorder="1" applyAlignment="1">
      <alignment horizontal="center" vertical="center"/>
    </xf>
    <xf numFmtId="164" fontId="0" fillId="4" borderId="13" xfId="0" applyNumberFormat="1" applyFill="1" applyBorder="1" applyAlignment="1">
      <alignment horizontal="center" vertical="center"/>
    </xf>
    <xf numFmtId="164" fontId="0" fillId="4" borderId="11" xfId="0" applyNumberFormat="1" applyFill="1" applyBorder="1" applyAlignment="1">
      <alignment horizontal="center" vertical="center"/>
    </xf>
    <xf numFmtId="164" fontId="0" fillId="4" borderId="15" xfId="0" applyNumberFormat="1" applyFill="1" applyBorder="1" applyAlignment="1">
      <alignment horizontal="center" vertical="center"/>
    </xf>
    <xf numFmtId="164" fontId="0" fillId="4" borderId="16" xfId="0" applyNumberFormat="1" applyFill="1" applyBorder="1" applyAlignment="1">
      <alignment horizontal="center" vertical="center"/>
    </xf>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164" fontId="1" fillId="4" borderId="14" xfId="0" applyNumberFormat="1" applyFont="1" applyFill="1" applyBorder="1" applyAlignment="1">
      <alignment horizontal="center" vertical="center"/>
    </xf>
    <xf numFmtId="164" fontId="1" fillId="4" borderId="12" xfId="0" applyNumberFormat="1" applyFont="1" applyFill="1" applyBorder="1" applyAlignment="1">
      <alignment horizontal="center" vertical="center"/>
    </xf>
    <xf numFmtId="164" fontId="0" fillId="5" borderId="17" xfId="0" applyNumberFormat="1" applyFill="1" applyBorder="1" applyAlignment="1">
      <alignment horizontal="center" vertical="center"/>
    </xf>
    <xf numFmtId="164" fontId="0" fillId="4" borderId="2" xfId="0" applyNumberFormat="1" applyFill="1" applyBorder="1" applyAlignment="1">
      <alignment horizontal="center" vertical="center"/>
    </xf>
    <xf numFmtId="164" fontId="0" fillId="6" borderId="17" xfId="0" applyNumberFormat="1" applyFill="1" applyBorder="1" applyAlignment="1">
      <alignment horizontal="center" vertical="center"/>
    </xf>
    <xf numFmtId="164" fontId="0" fillId="6" borderId="2" xfId="0" applyNumberFormat="1" applyFill="1" applyBorder="1" applyAlignment="1">
      <alignment horizontal="center" vertical="center"/>
    </xf>
    <xf numFmtId="164" fontId="1" fillId="6" borderId="15" xfId="0" applyNumberFormat="1" applyFont="1" applyFill="1" applyBorder="1" applyAlignment="1">
      <alignment horizontal="center" vertical="center"/>
    </xf>
    <xf numFmtId="164" fontId="1" fillId="6" borderId="16" xfId="0" applyNumberFormat="1" applyFont="1" applyFill="1" applyBorder="1" applyAlignment="1">
      <alignment horizontal="center" vertical="center"/>
    </xf>
    <xf numFmtId="164" fontId="1" fillId="6" borderId="3" xfId="0" applyNumberFormat="1" applyFont="1" applyFill="1" applyBorder="1" applyAlignment="1">
      <alignment horizontal="center" vertical="center"/>
    </xf>
    <xf numFmtId="164" fontId="1" fillId="6" borderId="12" xfId="0" applyNumberFormat="1" applyFont="1" applyFill="1" applyBorder="1" applyAlignment="1">
      <alignment horizontal="center" vertical="center"/>
    </xf>
    <xf numFmtId="0" fontId="1" fillId="7" borderId="4"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164" fontId="1" fillId="6" borderId="14" xfId="0" applyNumberFormat="1" applyFont="1" applyFill="1" applyBorder="1" applyAlignment="1">
      <alignment horizontal="center" vertical="center"/>
    </xf>
    <xf numFmtId="0" fontId="1" fillId="11" borderId="4"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6" xfId="0" applyFont="1" applyFill="1" applyBorder="1" applyAlignment="1">
      <alignment horizontal="center" vertical="center" wrapText="1"/>
    </xf>
    <xf numFmtId="164" fontId="0" fillId="11" borderId="15" xfId="0" applyNumberFormat="1" applyFill="1" applyBorder="1" applyAlignment="1">
      <alignment horizontal="center" vertical="center"/>
    </xf>
    <xf numFmtId="164" fontId="0" fillId="11" borderId="16" xfId="0" applyNumberFormat="1" applyFill="1" applyBorder="1" applyAlignment="1">
      <alignment horizontal="center" vertical="center"/>
    </xf>
    <xf numFmtId="164" fontId="6" fillId="2" borderId="19" xfId="0" applyNumberFormat="1" applyFont="1" applyFill="1" applyBorder="1" applyAlignment="1">
      <alignment horizontal="center" vertical="center"/>
    </xf>
    <xf numFmtId="164" fontId="6" fillId="2" borderId="20" xfId="0" applyNumberFormat="1" applyFont="1" applyFill="1" applyBorder="1" applyAlignment="1">
      <alignment horizontal="center" vertical="center"/>
    </xf>
    <xf numFmtId="164" fontId="1" fillId="3" borderId="20" xfId="0" applyNumberFormat="1" applyFont="1" applyFill="1" applyBorder="1" applyAlignment="1">
      <alignment horizontal="center" vertical="center"/>
    </xf>
    <xf numFmtId="164" fontId="1" fillId="3" borderId="19" xfId="0" applyNumberFormat="1" applyFont="1" applyFill="1" applyBorder="1" applyAlignment="1">
      <alignment horizontal="center" vertical="center"/>
    </xf>
    <xf numFmtId="0" fontId="1" fillId="10" borderId="4" xfId="0" applyFont="1" applyFill="1" applyBorder="1" applyAlignment="1">
      <alignment horizontal="center" vertical="center" wrapText="1"/>
    </xf>
    <xf numFmtId="0" fontId="1" fillId="10" borderId="5" xfId="0" applyFont="1" applyFill="1" applyBorder="1" applyAlignment="1">
      <alignment horizontal="center" vertical="center" wrapText="1"/>
    </xf>
    <xf numFmtId="164" fontId="0" fillId="10" borderId="1" xfId="0" applyNumberFormat="1" applyFill="1" applyBorder="1" applyAlignment="1">
      <alignment horizontal="center" vertical="center"/>
    </xf>
    <xf numFmtId="164" fontId="0" fillId="10" borderId="9" xfId="0" applyNumberFormat="1" applyFill="1" applyBorder="1" applyAlignment="1">
      <alignment horizontal="center" vertical="center"/>
    </xf>
    <xf numFmtId="164" fontId="1" fillId="3" borderId="18" xfId="0" applyNumberFormat="1" applyFont="1" applyFill="1" applyBorder="1" applyAlignment="1">
      <alignment horizontal="center" vertical="center"/>
    </xf>
    <xf numFmtId="164" fontId="6" fillId="2" borderId="18" xfId="0" applyNumberFormat="1" applyFont="1" applyFill="1" applyBorder="1" applyAlignment="1">
      <alignment horizontal="center" vertical="center"/>
    </xf>
  </cellXfs>
  <cellStyles count="4">
    <cellStyle name="Currency 10 2 2" xfId="3" xr:uid="{5DB9E2B3-FDD3-4F3D-8D68-34793D7C72AA}"/>
    <cellStyle name="Normal" xfId="0" builtinId="0"/>
    <cellStyle name="Normal 330" xfId="2" xr:uid="{830378C7-AA6A-4EFE-A0BB-F08118393438}"/>
    <cellStyle name="Normal 7 2" xfId="1" xr:uid="{BE92C878-8747-489B-97F3-06CB992DE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AD4BF-BCF3-456A-A6D8-D17AA9AD74D0}">
  <dimension ref="A1:R33"/>
  <sheetViews>
    <sheetView workbookViewId="0"/>
  </sheetViews>
  <sheetFormatPr defaultColWidth="8.81640625" defaultRowHeight="14.5" x14ac:dyDescent="0.35"/>
  <cols>
    <col min="5" max="5" width="14.7265625" customWidth="1"/>
    <col min="16" max="16" width="26.81640625" customWidth="1"/>
    <col min="17" max="17" width="10.453125" customWidth="1"/>
  </cols>
  <sheetData>
    <row r="1" spans="1:18" ht="25.5" thickBot="1" x14ac:dyDescent="0.55000000000000004">
      <c r="A1" s="61"/>
      <c r="B1" s="61"/>
      <c r="C1" s="61"/>
      <c r="D1" s="61"/>
      <c r="E1" s="61"/>
      <c r="F1" s="62"/>
      <c r="G1" s="62"/>
      <c r="H1" s="61"/>
      <c r="I1" s="61"/>
      <c r="J1" s="61"/>
      <c r="K1" s="61"/>
      <c r="L1" s="61"/>
      <c r="M1" s="61"/>
      <c r="N1" s="61"/>
      <c r="O1" s="61"/>
      <c r="P1" s="61"/>
      <c r="Q1" s="61"/>
      <c r="R1" s="61"/>
    </row>
    <row r="2" spans="1:18" ht="15.5" x14ac:dyDescent="0.35">
      <c r="A2" s="63"/>
      <c r="B2" s="64"/>
      <c r="C2" s="65"/>
      <c r="D2" s="65"/>
      <c r="E2" s="65"/>
      <c r="F2" s="66"/>
      <c r="G2" s="66"/>
      <c r="H2" s="67"/>
      <c r="I2" s="67"/>
      <c r="J2" s="67"/>
      <c r="K2" s="67"/>
      <c r="L2" s="67"/>
      <c r="M2" s="67"/>
      <c r="N2" s="67"/>
      <c r="O2" s="67"/>
      <c r="P2" s="67"/>
      <c r="Q2" s="68"/>
      <c r="R2" s="61"/>
    </row>
    <row r="3" spans="1:18" ht="30" x14ac:dyDescent="0.6">
      <c r="A3" s="69"/>
      <c r="B3" s="112" t="s">
        <v>48</v>
      </c>
      <c r="C3" s="113"/>
      <c r="D3" s="113"/>
      <c r="E3" s="113"/>
      <c r="F3" s="113"/>
      <c r="G3" s="113"/>
      <c r="H3" s="113"/>
      <c r="I3" s="113"/>
      <c r="J3" s="113"/>
      <c r="K3" s="113"/>
      <c r="L3" s="113"/>
      <c r="M3" s="113"/>
      <c r="N3" s="113"/>
      <c r="O3" s="113"/>
      <c r="P3" s="113"/>
      <c r="Q3" s="114"/>
      <c r="R3" s="61"/>
    </row>
    <row r="4" spans="1:18" ht="18" x14ac:dyDescent="0.4">
      <c r="A4" s="70"/>
      <c r="B4" s="71"/>
      <c r="C4" s="72"/>
      <c r="D4" s="72"/>
      <c r="E4" s="72"/>
      <c r="F4" s="73"/>
      <c r="G4" s="73"/>
      <c r="H4" s="74"/>
      <c r="I4" s="75"/>
      <c r="J4" s="75"/>
      <c r="K4" s="75"/>
      <c r="L4" s="75"/>
      <c r="M4" s="75"/>
      <c r="N4" s="75"/>
      <c r="O4" s="75"/>
      <c r="P4" s="75"/>
      <c r="Q4" s="76"/>
      <c r="R4" s="61"/>
    </row>
    <row r="5" spans="1:18" ht="23" x14ac:dyDescent="0.5">
      <c r="A5" s="70"/>
      <c r="B5" s="115" t="s">
        <v>49</v>
      </c>
      <c r="C5" s="116"/>
      <c r="D5" s="116"/>
      <c r="E5" s="116"/>
      <c r="F5" s="116"/>
      <c r="G5" s="116"/>
      <c r="H5" s="116"/>
      <c r="I5" s="116"/>
      <c r="J5" s="116"/>
      <c r="K5" s="116"/>
      <c r="L5" s="116"/>
      <c r="M5" s="116"/>
      <c r="N5" s="116"/>
      <c r="O5" s="116"/>
      <c r="P5" s="116"/>
      <c r="Q5" s="117"/>
      <c r="R5" s="61"/>
    </row>
    <row r="6" spans="1:18" ht="18" x14ac:dyDescent="0.4">
      <c r="A6" s="70"/>
      <c r="B6" s="118"/>
      <c r="C6" s="119"/>
      <c r="D6" s="119"/>
      <c r="E6" s="119"/>
      <c r="F6" s="119"/>
      <c r="G6" s="119"/>
      <c r="H6" s="119"/>
      <c r="I6" s="119"/>
      <c r="J6" s="119"/>
      <c r="K6" s="119"/>
      <c r="L6" s="119"/>
      <c r="M6" s="119"/>
      <c r="N6" s="119"/>
      <c r="O6" s="119"/>
      <c r="P6" s="119"/>
      <c r="Q6" s="120"/>
      <c r="R6" s="61"/>
    </row>
    <row r="7" spans="1:18" ht="18" x14ac:dyDescent="0.4">
      <c r="A7" s="70"/>
      <c r="B7" s="118" t="s">
        <v>50</v>
      </c>
      <c r="C7" s="119"/>
      <c r="D7" s="119"/>
      <c r="E7" s="119"/>
      <c r="F7" s="119"/>
      <c r="G7" s="119"/>
      <c r="H7" s="119"/>
      <c r="I7" s="119"/>
      <c r="J7" s="119"/>
      <c r="K7" s="119"/>
      <c r="L7" s="119"/>
      <c r="M7" s="119"/>
      <c r="N7" s="119"/>
      <c r="O7" s="119"/>
      <c r="P7" s="119"/>
      <c r="Q7" s="120"/>
      <c r="R7" s="61"/>
    </row>
    <row r="8" spans="1:18" ht="18" x14ac:dyDescent="0.4">
      <c r="A8" s="70"/>
      <c r="B8" s="77"/>
      <c r="C8" s="78"/>
      <c r="D8" s="78"/>
      <c r="E8" s="78"/>
      <c r="F8" s="72"/>
      <c r="G8" s="73"/>
      <c r="H8" s="74"/>
      <c r="I8" s="75"/>
      <c r="J8" s="75"/>
      <c r="K8" s="75"/>
      <c r="L8" s="75"/>
      <c r="M8" s="75"/>
      <c r="N8" s="75"/>
      <c r="O8" s="75"/>
      <c r="P8" s="75"/>
      <c r="Q8" s="76"/>
      <c r="R8" s="61"/>
    </row>
    <row r="9" spans="1:18" ht="15.5" x14ac:dyDescent="0.35">
      <c r="A9" s="61"/>
      <c r="B9" s="71"/>
      <c r="C9" s="121" t="s">
        <v>51</v>
      </c>
      <c r="D9" s="122"/>
      <c r="E9" s="123"/>
      <c r="F9" s="130" t="s">
        <v>59</v>
      </c>
      <c r="G9" s="131"/>
      <c r="H9" s="131"/>
      <c r="I9" s="131"/>
      <c r="J9" s="131"/>
      <c r="K9" s="131"/>
      <c r="L9" s="131"/>
      <c r="M9" s="131"/>
      <c r="N9" s="131"/>
      <c r="O9" s="132"/>
      <c r="P9" s="75"/>
      <c r="Q9" s="76"/>
      <c r="R9" s="61"/>
    </row>
    <row r="10" spans="1:18" ht="15.5" x14ac:dyDescent="0.35">
      <c r="A10" s="61"/>
      <c r="B10" s="71"/>
      <c r="C10" s="124"/>
      <c r="D10" s="125"/>
      <c r="E10" s="126"/>
      <c r="F10" s="133"/>
      <c r="G10" s="134"/>
      <c r="H10" s="134"/>
      <c r="I10" s="134"/>
      <c r="J10" s="134"/>
      <c r="K10" s="134"/>
      <c r="L10" s="134"/>
      <c r="M10" s="134"/>
      <c r="N10" s="134"/>
      <c r="O10" s="135"/>
      <c r="P10" s="75"/>
      <c r="Q10" s="76"/>
      <c r="R10" s="61"/>
    </row>
    <row r="11" spans="1:18" ht="15.5" x14ac:dyDescent="0.35">
      <c r="A11" s="61"/>
      <c r="B11" s="77"/>
      <c r="C11" s="124"/>
      <c r="D11" s="125"/>
      <c r="E11" s="126"/>
      <c r="F11" s="133"/>
      <c r="G11" s="134"/>
      <c r="H11" s="134"/>
      <c r="I11" s="134"/>
      <c r="J11" s="134"/>
      <c r="K11" s="134"/>
      <c r="L11" s="134"/>
      <c r="M11" s="134"/>
      <c r="N11" s="134"/>
      <c r="O11" s="135"/>
      <c r="P11" s="75"/>
      <c r="Q11" s="76"/>
      <c r="R11" s="61"/>
    </row>
    <row r="12" spans="1:18" ht="15.5" x14ac:dyDescent="0.35">
      <c r="A12" s="61"/>
      <c r="B12" s="77"/>
      <c r="C12" s="124"/>
      <c r="D12" s="125"/>
      <c r="E12" s="126"/>
      <c r="F12" s="133"/>
      <c r="G12" s="134"/>
      <c r="H12" s="134"/>
      <c r="I12" s="134"/>
      <c r="J12" s="134"/>
      <c r="K12" s="134"/>
      <c r="L12" s="134"/>
      <c r="M12" s="134"/>
      <c r="N12" s="134"/>
      <c r="O12" s="135"/>
      <c r="P12" s="75"/>
      <c r="Q12" s="76"/>
      <c r="R12" s="61"/>
    </row>
    <row r="13" spans="1:18" ht="15.5" x14ac:dyDescent="0.35">
      <c r="A13" s="61"/>
      <c r="B13" s="77"/>
      <c r="C13" s="127"/>
      <c r="D13" s="128"/>
      <c r="E13" s="129"/>
      <c r="F13" s="136"/>
      <c r="G13" s="137"/>
      <c r="H13" s="137"/>
      <c r="I13" s="137"/>
      <c r="J13" s="137"/>
      <c r="K13" s="137"/>
      <c r="L13" s="137"/>
      <c r="M13" s="137"/>
      <c r="N13" s="137"/>
      <c r="O13" s="138"/>
      <c r="P13" s="75"/>
      <c r="Q13" s="76"/>
      <c r="R13" s="61"/>
    </row>
    <row r="14" spans="1:18" ht="16" thickBot="1" x14ac:dyDescent="0.4">
      <c r="A14" s="61"/>
      <c r="B14" s="79"/>
      <c r="C14" s="80"/>
      <c r="D14" s="81"/>
      <c r="E14" s="81"/>
      <c r="F14" s="82"/>
      <c r="G14" s="82"/>
      <c r="H14" s="83"/>
      <c r="I14" s="83"/>
      <c r="J14" s="83"/>
      <c r="K14" s="83"/>
      <c r="L14" s="83"/>
      <c r="M14" s="83"/>
      <c r="N14" s="83"/>
      <c r="O14" s="83"/>
      <c r="P14" s="83"/>
      <c r="Q14" s="84"/>
      <c r="R14" s="61"/>
    </row>
    <row r="15" spans="1:18" ht="16" thickBot="1" x14ac:dyDescent="0.4">
      <c r="A15" s="85"/>
      <c r="B15" s="86"/>
      <c r="C15" s="87"/>
      <c r="D15" s="88"/>
      <c r="E15" s="88"/>
      <c r="F15" s="86"/>
      <c r="G15" s="86"/>
      <c r="H15" s="85"/>
      <c r="I15" s="85"/>
      <c r="J15" s="85"/>
      <c r="K15" s="85"/>
      <c r="L15" s="85"/>
      <c r="M15" s="85"/>
      <c r="N15" s="85"/>
      <c r="O15" s="85"/>
      <c r="P15" s="85"/>
      <c r="Q15" s="85"/>
      <c r="R15" s="85"/>
    </row>
    <row r="16" spans="1:18" ht="15.5" x14ac:dyDescent="0.35">
      <c r="A16" s="61"/>
      <c r="B16" s="64"/>
      <c r="C16" s="89"/>
      <c r="D16" s="90"/>
      <c r="E16" s="90"/>
      <c r="F16" s="65"/>
      <c r="G16" s="65"/>
      <c r="H16" s="67"/>
      <c r="I16" s="67"/>
      <c r="J16" s="67"/>
      <c r="K16" s="67"/>
      <c r="L16" s="67"/>
      <c r="M16" s="67"/>
      <c r="N16" s="67"/>
      <c r="O16" s="67"/>
      <c r="P16" s="67"/>
      <c r="Q16" s="68"/>
      <c r="R16" s="61"/>
    </row>
    <row r="17" spans="1:18" ht="15.5" x14ac:dyDescent="0.35">
      <c r="A17" s="61"/>
      <c r="B17" s="91"/>
      <c r="C17" s="139" t="s">
        <v>52</v>
      </c>
      <c r="D17" s="140"/>
      <c r="E17" s="140"/>
      <c r="F17" s="140"/>
      <c r="G17" s="140"/>
      <c r="H17" s="140"/>
      <c r="I17" s="140"/>
      <c r="J17" s="140"/>
      <c r="K17" s="140"/>
      <c r="L17" s="140"/>
      <c r="M17" s="140"/>
      <c r="N17" s="140"/>
      <c r="O17" s="140"/>
      <c r="P17" s="141"/>
      <c r="Q17" s="76"/>
      <c r="R17" s="61"/>
    </row>
    <row r="18" spans="1:18" ht="15.5" x14ac:dyDescent="0.35">
      <c r="A18" s="61"/>
      <c r="B18" s="91"/>
      <c r="C18" s="142"/>
      <c r="D18" s="142"/>
      <c r="E18" s="142"/>
      <c r="F18" s="142"/>
      <c r="G18" s="142"/>
      <c r="H18" s="142"/>
      <c r="I18" s="142"/>
      <c r="J18" s="142"/>
      <c r="K18" s="142"/>
      <c r="L18" s="142"/>
      <c r="M18" s="142"/>
      <c r="N18" s="142"/>
      <c r="O18" s="142"/>
      <c r="P18" s="143"/>
      <c r="Q18" s="76"/>
      <c r="R18" s="61"/>
    </row>
    <row r="19" spans="1:18" ht="15.5" x14ac:dyDescent="0.35">
      <c r="A19" s="61"/>
      <c r="B19" s="91"/>
      <c r="C19" s="144"/>
      <c r="D19" s="144"/>
      <c r="E19" s="144"/>
      <c r="F19" s="144"/>
      <c r="G19" s="144"/>
      <c r="H19" s="144"/>
      <c r="I19" s="144"/>
      <c r="J19" s="144"/>
      <c r="K19" s="144"/>
      <c r="L19" s="144"/>
      <c r="M19" s="144"/>
      <c r="N19" s="144"/>
      <c r="O19" s="144"/>
      <c r="P19" s="145"/>
      <c r="Q19" s="76"/>
      <c r="R19" s="61"/>
    </row>
    <row r="20" spans="1:18" ht="16" thickBot="1" x14ac:dyDescent="0.4">
      <c r="A20" s="61"/>
      <c r="B20" s="79"/>
      <c r="C20" s="80"/>
      <c r="D20" s="81"/>
      <c r="E20" s="81"/>
      <c r="F20" s="82"/>
      <c r="G20" s="82"/>
      <c r="H20" s="83"/>
      <c r="I20" s="83"/>
      <c r="J20" s="83"/>
      <c r="K20" s="83"/>
      <c r="L20" s="83"/>
      <c r="M20" s="83"/>
      <c r="N20" s="83"/>
      <c r="O20" s="83"/>
      <c r="P20" s="83"/>
      <c r="Q20" s="84"/>
      <c r="R20" s="61"/>
    </row>
    <row r="21" spans="1:18" ht="15.5" x14ac:dyDescent="0.35">
      <c r="A21" s="92"/>
      <c r="B21" s="92"/>
      <c r="C21" s="93"/>
      <c r="D21" s="94"/>
      <c r="E21" s="94"/>
      <c r="F21" s="92"/>
      <c r="G21" s="92"/>
      <c r="H21" s="92"/>
      <c r="I21" s="92"/>
      <c r="J21" s="92"/>
      <c r="K21" s="92"/>
      <c r="L21" s="92"/>
      <c r="M21" s="92"/>
      <c r="N21" s="92"/>
      <c r="O21" s="92"/>
      <c r="P21" s="92"/>
      <c r="Q21" s="92"/>
      <c r="R21" s="92"/>
    </row>
    <row r="22" spans="1:18" ht="16" thickBot="1" x14ac:dyDescent="0.4">
      <c r="A22" s="85"/>
      <c r="B22" s="86"/>
      <c r="C22" s="87"/>
      <c r="D22" s="88"/>
      <c r="E22" s="88"/>
      <c r="F22" s="86"/>
      <c r="G22" s="86"/>
      <c r="H22" s="85"/>
      <c r="I22" s="85"/>
      <c r="J22" s="85"/>
      <c r="K22" s="85"/>
      <c r="L22" s="85"/>
      <c r="M22" s="85"/>
      <c r="N22" s="85"/>
      <c r="O22" s="85"/>
      <c r="P22" s="85"/>
      <c r="Q22" s="85"/>
      <c r="R22" s="85"/>
    </row>
    <row r="23" spans="1:18" ht="15.5" x14ac:dyDescent="0.35">
      <c r="A23" s="85"/>
      <c r="B23" s="64"/>
      <c r="C23" s="89"/>
      <c r="D23" s="90"/>
      <c r="E23" s="90"/>
      <c r="F23" s="65"/>
      <c r="G23" s="65"/>
      <c r="H23" s="65"/>
      <c r="I23" s="65"/>
      <c r="J23" s="65"/>
      <c r="K23" s="65"/>
      <c r="L23" s="65"/>
      <c r="M23" s="65"/>
      <c r="N23" s="65"/>
      <c r="O23" s="65"/>
      <c r="P23" s="65"/>
      <c r="Q23" s="95"/>
      <c r="R23" s="85"/>
    </row>
    <row r="24" spans="1:18" ht="15.5" x14ac:dyDescent="0.35">
      <c r="A24" s="85"/>
      <c r="B24" s="146" t="s">
        <v>53</v>
      </c>
      <c r="C24" s="147"/>
      <c r="D24" s="147"/>
      <c r="E24" s="147"/>
      <c r="F24" s="147"/>
      <c r="G24" s="147"/>
      <c r="H24" s="147"/>
      <c r="I24" s="147"/>
      <c r="J24" s="147"/>
      <c r="K24" s="147"/>
      <c r="L24" s="147"/>
      <c r="M24" s="147"/>
      <c r="N24" s="147"/>
      <c r="O24" s="147"/>
      <c r="P24" s="147"/>
      <c r="Q24" s="148"/>
      <c r="R24" s="61"/>
    </row>
    <row r="25" spans="1:18" ht="15.5" x14ac:dyDescent="0.35">
      <c r="A25" s="85"/>
      <c r="B25" s="146"/>
      <c r="C25" s="147"/>
      <c r="D25" s="147"/>
      <c r="E25" s="147"/>
      <c r="F25" s="147"/>
      <c r="G25" s="147"/>
      <c r="H25" s="147"/>
      <c r="I25" s="147"/>
      <c r="J25" s="147"/>
      <c r="K25" s="147"/>
      <c r="L25" s="147"/>
      <c r="M25" s="147"/>
      <c r="N25" s="147"/>
      <c r="O25" s="147"/>
      <c r="P25" s="147"/>
      <c r="Q25" s="148"/>
      <c r="R25" s="61"/>
    </row>
    <row r="26" spans="1:18" ht="18" x14ac:dyDescent="0.4">
      <c r="A26" s="85"/>
      <c r="B26" s="96"/>
      <c r="C26" s="97"/>
      <c r="D26" s="97"/>
      <c r="E26" s="97"/>
      <c r="F26" s="97"/>
      <c r="G26" s="97"/>
      <c r="H26" s="97"/>
      <c r="I26" s="97"/>
      <c r="J26" s="97"/>
      <c r="K26" s="97"/>
      <c r="L26" s="97"/>
      <c r="M26" s="97"/>
      <c r="N26" s="97"/>
      <c r="O26" s="97"/>
      <c r="P26" s="97"/>
      <c r="Q26" s="98"/>
      <c r="R26" s="61"/>
    </row>
    <row r="27" spans="1:18" ht="15.5" x14ac:dyDescent="0.35">
      <c r="A27" s="85"/>
      <c r="B27" s="77"/>
      <c r="C27" s="78"/>
      <c r="D27" s="78"/>
      <c r="E27" s="99" t="s">
        <v>54</v>
      </c>
      <c r="F27" s="149" t="s">
        <v>55</v>
      </c>
      <c r="G27" s="106"/>
      <c r="H27" s="106"/>
      <c r="I27" s="149" t="s">
        <v>56</v>
      </c>
      <c r="J27" s="106"/>
      <c r="K27" s="150" t="s">
        <v>57</v>
      </c>
      <c r="L27" s="151"/>
      <c r="M27" s="151"/>
      <c r="N27" s="151"/>
      <c r="O27" s="151"/>
      <c r="P27" s="152"/>
      <c r="Q27" s="100"/>
      <c r="R27" s="61"/>
    </row>
    <row r="28" spans="1:18" ht="15.5" x14ac:dyDescent="0.35">
      <c r="A28" s="85"/>
      <c r="B28" s="77"/>
      <c r="C28" s="78"/>
      <c r="D28" s="78"/>
      <c r="E28" s="101" t="s">
        <v>58</v>
      </c>
      <c r="F28" s="107" t="s">
        <v>60</v>
      </c>
      <c r="G28" s="111"/>
      <c r="H28" s="111"/>
      <c r="I28" s="107" t="s">
        <v>48</v>
      </c>
      <c r="J28" s="106"/>
      <c r="K28" s="108" t="s">
        <v>61</v>
      </c>
      <c r="L28" s="109"/>
      <c r="M28" s="109"/>
      <c r="N28" s="109"/>
      <c r="O28" s="109"/>
      <c r="P28" s="110"/>
      <c r="Q28" s="100"/>
      <c r="R28" s="61"/>
    </row>
    <row r="29" spans="1:18" ht="15.5" x14ac:dyDescent="0.35">
      <c r="A29" s="85"/>
      <c r="B29" s="77"/>
      <c r="C29" s="78"/>
      <c r="D29" s="78"/>
      <c r="E29" s="101"/>
      <c r="F29" s="105"/>
      <c r="G29" s="106"/>
      <c r="H29" s="106"/>
      <c r="I29" s="107"/>
      <c r="J29" s="106"/>
      <c r="K29" s="108"/>
      <c r="L29" s="109"/>
      <c r="M29" s="109"/>
      <c r="N29" s="109"/>
      <c r="O29" s="109"/>
      <c r="P29" s="110"/>
      <c r="Q29" s="100"/>
      <c r="R29" s="61"/>
    </row>
    <row r="30" spans="1:18" ht="15.5" x14ac:dyDescent="0.35">
      <c r="A30" s="85"/>
      <c r="B30" s="77"/>
      <c r="C30" s="78"/>
      <c r="D30" s="102"/>
      <c r="E30" s="101"/>
      <c r="F30" s="105"/>
      <c r="G30" s="106"/>
      <c r="H30" s="106"/>
      <c r="I30" s="107"/>
      <c r="J30" s="106"/>
      <c r="K30" s="108"/>
      <c r="L30" s="109"/>
      <c r="M30" s="109"/>
      <c r="N30" s="109"/>
      <c r="O30" s="109"/>
      <c r="P30" s="110"/>
      <c r="Q30" s="100"/>
      <c r="R30" s="61"/>
    </row>
    <row r="31" spans="1:18" ht="15.5" x14ac:dyDescent="0.35">
      <c r="A31" s="85"/>
      <c r="B31" s="77"/>
      <c r="C31" s="78"/>
      <c r="D31" s="102"/>
      <c r="E31" s="101"/>
      <c r="F31" s="105"/>
      <c r="G31" s="106"/>
      <c r="H31" s="106"/>
      <c r="I31" s="107"/>
      <c r="J31" s="106"/>
      <c r="K31" s="108"/>
      <c r="L31" s="109"/>
      <c r="M31" s="109"/>
      <c r="N31" s="109"/>
      <c r="O31" s="109"/>
      <c r="P31" s="110"/>
      <c r="Q31" s="100"/>
      <c r="R31" s="61"/>
    </row>
    <row r="32" spans="1:18" ht="15.5" x14ac:dyDescent="0.35">
      <c r="A32" s="85"/>
      <c r="B32" s="77"/>
      <c r="C32" s="78"/>
      <c r="D32" s="102"/>
      <c r="E32" s="101"/>
      <c r="F32" s="105"/>
      <c r="G32" s="106"/>
      <c r="H32" s="106"/>
      <c r="I32" s="107"/>
      <c r="J32" s="106"/>
      <c r="K32" s="108"/>
      <c r="L32" s="109"/>
      <c r="M32" s="109"/>
      <c r="N32" s="109"/>
      <c r="O32" s="109"/>
      <c r="P32" s="110"/>
      <c r="Q32" s="100"/>
      <c r="R32" s="61"/>
    </row>
    <row r="33" spans="1:18" ht="16" thickBot="1" x14ac:dyDescent="0.4">
      <c r="A33" s="85"/>
      <c r="B33" s="79"/>
      <c r="C33" s="103"/>
      <c r="D33" s="103"/>
      <c r="E33" s="103"/>
      <c r="F33" s="103"/>
      <c r="G33" s="103"/>
      <c r="H33" s="103"/>
      <c r="I33" s="103"/>
      <c r="J33" s="103"/>
      <c r="K33" s="103"/>
      <c r="L33" s="103"/>
      <c r="M33" s="103"/>
      <c r="N33" s="82"/>
      <c r="O33" s="82"/>
      <c r="P33" s="82"/>
      <c r="Q33" s="104"/>
      <c r="R33" s="61"/>
    </row>
  </sheetData>
  <mergeCells count="26">
    <mergeCell ref="F28:H28"/>
    <mergeCell ref="I28:J28"/>
    <mergeCell ref="K28:P28"/>
    <mergeCell ref="B3:Q3"/>
    <mergeCell ref="B5:Q5"/>
    <mergeCell ref="B6:Q6"/>
    <mergeCell ref="B7:Q7"/>
    <mergeCell ref="C9:E13"/>
    <mergeCell ref="F9:O13"/>
    <mergeCell ref="C17:P19"/>
    <mergeCell ref="B24:Q25"/>
    <mergeCell ref="F27:H27"/>
    <mergeCell ref="I27:J27"/>
    <mergeCell ref="K27:P27"/>
    <mergeCell ref="F29:H29"/>
    <mergeCell ref="I29:J29"/>
    <mergeCell ref="K29:P29"/>
    <mergeCell ref="F30:H30"/>
    <mergeCell ref="I30:J30"/>
    <mergeCell ref="K30:P30"/>
    <mergeCell ref="F31:H31"/>
    <mergeCell ref="I31:J31"/>
    <mergeCell ref="K31:P31"/>
    <mergeCell ref="F32:H32"/>
    <mergeCell ref="I32:J32"/>
    <mergeCell ref="K32:P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54"/>
  <sheetViews>
    <sheetView tabSelected="1" workbookViewId="0">
      <selection activeCell="C2" sqref="C2"/>
    </sheetView>
  </sheetViews>
  <sheetFormatPr defaultColWidth="9.1796875" defaultRowHeight="14.5" x14ac:dyDescent="0.35"/>
  <cols>
    <col min="1" max="1" width="1.7265625" style="2" customWidth="1"/>
    <col min="2" max="3" width="20.7265625" style="2" customWidth="1"/>
    <col min="4" max="15" width="10.7265625" style="2" customWidth="1"/>
    <col min="16" max="16" width="1.7265625" style="2" customWidth="1"/>
    <col min="17" max="16384" width="9.1796875" style="2"/>
  </cols>
  <sheetData>
    <row r="1" spans="2:16" ht="6" customHeight="1" x14ac:dyDescent="0.35"/>
    <row r="2" spans="2:16" ht="33" customHeight="1" x14ac:dyDescent="0.35">
      <c r="B2" s="4" t="s">
        <v>0</v>
      </c>
      <c r="C2" s="4"/>
      <c r="D2" s="170" t="s">
        <v>1</v>
      </c>
      <c r="E2" s="170"/>
      <c r="F2" s="171" t="s">
        <v>2</v>
      </c>
      <c r="G2" s="171"/>
      <c r="H2" s="171" t="s">
        <v>3</v>
      </c>
      <c r="I2" s="171"/>
      <c r="J2" s="171" t="s">
        <v>4</v>
      </c>
      <c r="K2" s="171"/>
      <c r="L2" s="171" t="s">
        <v>26</v>
      </c>
      <c r="M2" s="171"/>
      <c r="N2" s="172" t="s">
        <v>43</v>
      </c>
      <c r="O2" s="172"/>
      <c r="P2" s="1"/>
    </row>
    <row r="3" spans="2:16" s="3" customFormat="1" ht="33" customHeight="1" x14ac:dyDescent="0.35">
      <c r="B3" s="187" t="s">
        <v>5</v>
      </c>
      <c r="C3" s="47" t="s">
        <v>31</v>
      </c>
      <c r="D3" s="194">
        <v>850.22025632044654</v>
      </c>
      <c r="E3" s="195"/>
      <c r="F3" s="194">
        <v>929.58363932417694</v>
      </c>
      <c r="G3" s="195"/>
      <c r="H3" s="194">
        <v>869.56085178188243</v>
      </c>
      <c r="I3" s="195"/>
      <c r="J3" s="194">
        <v>878.58333580722194</v>
      </c>
      <c r="K3" s="195"/>
      <c r="L3" s="194">
        <v>904.9408358814386</v>
      </c>
      <c r="M3" s="195"/>
      <c r="N3" s="194">
        <v>932.08906095788177</v>
      </c>
      <c r="O3" s="195"/>
    </row>
    <row r="4" spans="2:16" ht="33" customHeight="1" thickBot="1" x14ac:dyDescent="0.4">
      <c r="B4" s="188"/>
      <c r="C4" s="12" t="s">
        <v>34</v>
      </c>
      <c r="D4" s="192">
        <v>-43.519960083052396</v>
      </c>
      <c r="E4" s="193"/>
      <c r="F4" s="192">
        <v>0</v>
      </c>
      <c r="G4" s="193"/>
      <c r="H4" s="192">
        <v>0</v>
      </c>
      <c r="I4" s="193"/>
      <c r="J4" s="192">
        <v>0</v>
      </c>
      <c r="K4" s="193"/>
      <c r="L4" s="192">
        <v>0</v>
      </c>
      <c r="M4" s="193"/>
      <c r="N4" s="202"/>
      <c r="O4" s="193"/>
    </row>
    <row r="5" spans="2:16" ht="33" customHeight="1" thickTop="1" thickBot="1" x14ac:dyDescent="0.4">
      <c r="B5" s="189"/>
      <c r="C5" s="11" t="s">
        <v>6</v>
      </c>
      <c r="D5" s="199">
        <f>D3-D4</f>
        <v>893.74021640349895</v>
      </c>
      <c r="E5" s="200"/>
      <c r="F5" s="199">
        <f t="shared" ref="F5" si="0">F3-F4</f>
        <v>929.58363932417694</v>
      </c>
      <c r="G5" s="200"/>
      <c r="H5" s="199">
        <f t="shared" ref="H5" si="1">H3-H4</f>
        <v>869.56085178188243</v>
      </c>
      <c r="I5" s="200"/>
      <c r="J5" s="199">
        <f t="shared" ref="J5" si="2">J3-J4</f>
        <v>878.58333580722194</v>
      </c>
      <c r="K5" s="200"/>
      <c r="L5" s="199">
        <f t="shared" ref="L5" si="3">L3-L4</f>
        <v>904.9408358814386</v>
      </c>
      <c r="M5" s="200"/>
      <c r="N5" s="199">
        <f t="shared" ref="N5" si="4">N3-N4</f>
        <v>932.08906095788177</v>
      </c>
      <c r="O5" s="200"/>
    </row>
    <row r="6" spans="2:16" ht="15" customHeight="1" thickTop="1" x14ac:dyDescent="0.35">
      <c r="D6" s="39"/>
      <c r="E6" s="39"/>
      <c r="F6" s="39"/>
      <c r="G6" s="39"/>
      <c r="H6" s="39"/>
      <c r="I6" s="39"/>
      <c r="J6" s="39"/>
      <c r="K6" s="39"/>
      <c r="L6" s="39"/>
      <c r="M6" s="39"/>
      <c r="N6" s="39"/>
      <c r="O6" s="39"/>
    </row>
    <row r="7" spans="2:16" ht="33" customHeight="1" x14ac:dyDescent="0.35">
      <c r="B7" s="196" t="s">
        <v>7</v>
      </c>
      <c r="C7" s="7" t="s">
        <v>8</v>
      </c>
      <c r="D7" s="177">
        <v>0</v>
      </c>
      <c r="E7" s="178"/>
      <c r="F7" s="177">
        <v>0</v>
      </c>
      <c r="G7" s="178"/>
      <c r="H7" s="177">
        <v>0</v>
      </c>
      <c r="I7" s="178"/>
      <c r="J7" s="177">
        <v>0</v>
      </c>
      <c r="K7" s="178"/>
      <c r="L7" s="177">
        <v>0</v>
      </c>
      <c r="M7" s="178"/>
      <c r="N7" s="177">
        <v>0</v>
      </c>
      <c r="O7" s="178"/>
    </row>
    <row r="8" spans="2:16" ht="33" customHeight="1" x14ac:dyDescent="0.35">
      <c r="B8" s="197"/>
      <c r="C8" s="7" t="s">
        <v>9</v>
      </c>
      <c r="D8" s="177">
        <v>-1.7621931406490099</v>
      </c>
      <c r="E8" s="178"/>
      <c r="F8" s="177">
        <v>-1.8150589348684802</v>
      </c>
      <c r="G8" s="178"/>
      <c r="H8" s="177">
        <v>-1.8695107029145348</v>
      </c>
      <c r="I8" s="178"/>
      <c r="J8" s="177">
        <v>-1.9255960240019709</v>
      </c>
      <c r="K8" s="178"/>
      <c r="L8" s="201">
        <v>-1.9833639047220302</v>
      </c>
      <c r="M8" s="178"/>
      <c r="N8" s="201">
        <v>-2.0428648218636911</v>
      </c>
      <c r="O8" s="178"/>
    </row>
    <row r="9" spans="2:16" ht="33" customHeight="1" x14ac:dyDescent="0.35">
      <c r="B9" s="197"/>
      <c r="C9" s="50" t="s">
        <v>40</v>
      </c>
      <c r="D9" s="177">
        <v>2.1272059536363601</v>
      </c>
      <c r="E9" s="178"/>
      <c r="F9" s="177">
        <v>2.1272059536363601</v>
      </c>
      <c r="G9" s="178"/>
      <c r="H9" s="177">
        <v>2.1272059536363601</v>
      </c>
      <c r="I9" s="178"/>
      <c r="J9" s="177">
        <v>2.1272059536363601</v>
      </c>
      <c r="K9" s="178"/>
      <c r="L9" s="177">
        <v>2.1272059536363601</v>
      </c>
      <c r="M9" s="178"/>
      <c r="N9" s="177">
        <v>2.1272059536363601</v>
      </c>
      <c r="O9" s="178"/>
    </row>
    <row r="10" spans="2:16" ht="33" customHeight="1" thickBot="1" x14ac:dyDescent="0.4">
      <c r="B10" s="197"/>
      <c r="C10" s="14" t="s">
        <v>41</v>
      </c>
      <c r="D10" s="179">
        <v>16.991733355851999</v>
      </c>
      <c r="E10" s="180"/>
      <c r="F10" s="179">
        <v>16.991733355851999</v>
      </c>
      <c r="G10" s="180"/>
      <c r="H10" s="179">
        <v>16.991733355851999</v>
      </c>
      <c r="I10" s="180"/>
      <c r="J10" s="179">
        <v>16.991733355851999</v>
      </c>
      <c r="K10" s="180"/>
      <c r="L10" s="179">
        <v>16.991733355851999</v>
      </c>
      <c r="M10" s="180"/>
      <c r="N10" s="179">
        <v>16.991733355851999</v>
      </c>
      <c r="O10" s="180"/>
    </row>
    <row r="11" spans="2:16" ht="33" customHeight="1" thickTop="1" thickBot="1" x14ac:dyDescent="0.4">
      <c r="B11" s="198"/>
      <c r="C11" s="13" t="s">
        <v>10</v>
      </c>
      <c r="D11" s="190">
        <f>SUM(D5+D7+D8+D9+D10)</f>
        <v>911.09696257233827</v>
      </c>
      <c r="E11" s="191"/>
      <c r="F11" s="190">
        <f t="shared" ref="F11" si="5">SUM(F5+F7+F8+F9+F10)</f>
        <v>946.88751969879684</v>
      </c>
      <c r="G11" s="191"/>
      <c r="H11" s="190">
        <f t="shared" ref="H11" si="6">SUM(H5+H7+H8+H9+H10)</f>
        <v>886.81028038845625</v>
      </c>
      <c r="I11" s="191"/>
      <c r="J11" s="190">
        <f t="shared" ref="J11" si="7">SUM(J5+J7+J8+J9+J10)</f>
        <v>895.77667909270838</v>
      </c>
      <c r="K11" s="191"/>
      <c r="L11" s="190">
        <f t="shared" ref="L11" si="8">SUM(L5+L7+L8+L9+L10)</f>
        <v>922.07641128620492</v>
      </c>
      <c r="M11" s="191"/>
      <c r="N11" s="190">
        <f t="shared" ref="N11" si="9">SUM(N5+N7+N8+N9+N10)</f>
        <v>949.16513544550651</v>
      </c>
      <c r="O11" s="191"/>
    </row>
    <row r="12" spans="2:16" ht="15" customHeight="1" thickTop="1" x14ac:dyDescent="0.35">
      <c r="D12" s="39"/>
      <c r="E12" s="39"/>
      <c r="F12" s="39"/>
      <c r="G12" s="39"/>
      <c r="H12" s="39"/>
      <c r="I12" s="39"/>
      <c r="J12" s="39"/>
      <c r="K12" s="39"/>
      <c r="L12" s="39"/>
      <c r="M12" s="39"/>
      <c r="N12" s="39"/>
      <c r="O12" s="39"/>
    </row>
    <row r="13" spans="2:16" ht="33" customHeight="1" x14ac:dyDescent="0.35">
      <c r="B13" s="212" t="s">
        <v>11</v>
      </c>
      <c r="C13" s="51" t="s">
        <v>42</v>
      </c>
      <c r="D13" s="183">
        <f>D11+D4-D9-D10</f>
        <v>848.45806317979748</v>
      </c>
      <c r="E13" s="184"/>
      <c r="F13" s="183">
        <f t="shared" ref="F13" si="10">F11+F4-F9-F10</f>
        <v>927.76858038930845</v>
      </c>
      <c r="G13" s="184"/>
      <c r="H13" s="183">
        <f t="shared" ref="H13" si="11">H11+H4-H9-H10</f>
        <v>867.69134107896787</v>
      </c>
      <c r="I13" s="184"/>
      <c r="J13" s="183">
        <f t="shared" ref="J13" si="12">J11+J4-J9-J10</f>
        <v>876.65773978321999</v>
      </c>
      <c r="K13" s="184"/>
      <c r="L13" s="183">
        <f t="shared" ref="L13" si="13">L11+L4-L9-L10</f>
        <v>902.95747197671653</v>
      </c>
      <c r="M13" s="184"/>
      <c r="N13" s="183">
        <f t="shared" ref="N13" si="14">N11+N4-N9-N10</f>
        <v>930.04619613601812</v>
      </c>
      <c r="O13" s="184"/>
    </row>
    <row r="14" spans="2:16" ht="33" customHeight="1" x14ac:dyDescent="0.35">
      <c r="B14" s="213"/>
      <c r="C14" s="8" t="s">
        <v>12</v>
      </c>
      <c r="D14" s="183">
        <f>SUM(D13/2)</f>
        <v>424.22903158989874</v>
      </c>
      <c r="E14" s="184"/>
      <c r="F14" s="183">
        <f>SUM(F13/2)</f>
        <v>463.88429019465423</v>
      </c>
      <c r="G14" s="184"/>
      <c r="H14" s="183">
        <f>SUM(H13/2)</f>
        <v>433.84567053948393</v>
      </c>
      <c r="I14" s="184"/>
      <c r="J14" s="183">
        <f>SUM(J13/2)</f>
        <v>438.32886989161</v>
      </c>
      <c r="K14" s="184"/>
      <c r="L14" s="203">
        <f>SUM(L13/2)</f>
        <v>451.47873598835827</v>
      </c>
      <c r="M14" s="184"/>
      <c r="N14" s="203">
        <f>SUM(N13/2)</f>
        <v>465.02309806800906</v>
      </c>
      <c r="O14" s="184"/>
    </row>
    <row r="15" spans="2:16" ht="33" customHeight="1" x14ac:dyDescent="0.35">
      <c r="B15" s="213"/>
      <c r="C15" s="8" t="s">
        <v>35</v>
      </c>
      <c r="D15" s="183">
        <f>D4</f>
        <v>-43.519960083052396</v>
      </c>
      <c r="E15" s="184"/>
      <c r="F15" s="183">
        <f>F4</f>
        <v>0</v>
      </c>
      <c r="G15" s="184"/>
      <c r="H15" s="183">
        <f t="shared" ref="H15" si="15">H4</f>
        <v>0</v>
      </c>
      <c r="I15" s="184"/>
      <c r="J15" s="183">
        <f t="shared" ref="J15" si="16">J4</f>
        <v>0</v>
      </c>
      <c r="K15" s="184"/>
      <c r="L15" s="183">
        <f t="shared" ref="L15" si="17">L4</f>
        <v>0</v>
      </c>
      <c r="M15" s="184"/>
      <c r="N15" s="183">
        <f t="shared" ref="N15" si="18">N4</f>
        <v>0</v>
      </c>
      <c r="O15" s="184"/>
    </row>
    <row r="16" spans="2:16" ht="33" customHeight="1" x14ac:dyDescent="0.35">
      <c r="B16" s="213"/>
      <c r="C16" s="9" t="s">
        <v>36</v>
      </c>
      <c r="D16" s="183">
        <v>-71.8945900415262</v>
      </c>
      <c r="E16" s="184"/>
      <c r="F16" s="183">
        <v>0</v>
      </c>
      <c r="G16" s="184"/>
      <c r="H16" s="183">
        <v>0</v>
      </c>
      <c r="I16" s="184"/>
      <c r="J16" s="183">
        <v>0</v>
      </c>
      <c r="K16" s="184"/>
      <c r="L16" s="183">
        <v>0</v>
      </c>
      <c r="M16" s="184"/>
      <c r="N16" s="203"/>
      <c r="O16" s="184"/>
    </row>
    <row r="17" spans="2:16" ht="33" customHeight="1" thickBot="1" x14ac:dyDescent="0.4">
      <c r="B17" s="213"/>
      <c r="C17" s="15" t="s">
        <v>37</v>
      </c>
      <c r="D17" s="185">
        <v>28.374629958473804</v>
      </c>
      <c r="E17" s="186"/>
      <c r="F17" s="185">
        <v>0</v>
      </c>
      <c r="G17" s="186"/>
      <c r="H17" s="185">
        <v>0</v>
      </c>
      <c r="I17" s="186"/>
      <c r="J17" s="185">
        <v>0</v>
      </c>
      <c r="K17" s="186"/>
      <c r="L17" s="185">
        <v>0</v>
      </c>
      <c r="M17" s="186"/>
      <c r="N17" s="204"/>
      <c r="O17" s="186"/>
    </row>
    <row r="18" spans="2:16" ht="33" customHeight="1" thickTop="1" x14ac:dyDescent="0.35">
      <c r="B18" s="213"/>
      <c r="C18" s="5" t="s">
        <v>33</v>
      </c>
      <c r="D18" s="181">
        <f>SUM(D14-D16+D9)</f>
        <v>498.2508275850613</v>
      </c>
      <c r="E18" s="182"/>
      <c r="F18" s="181">
        <f t="shared" ref="F18" si="19">SUM(F14-F16+F9)</f>
        <v>466.01149614829058</v>
      </c>
      <c r="G18" s="182"/>
      <c r="H18" s="181">
        <f t="shared" ref="H18" si="20">SUM(H14-H16+H9)</f>
        <v>435.97287649312028</v>
      </c>
      <c r="I18" s="182"/>
      <c r="J18" s="181">
        <f t="shared" ref="J18" si="21">SUM(J14-J16+J9)</f>
        <v>440.45607584524635</v>
      </c>
      <c r="K18" s="182"/>
      <c r="L18" s="181">
        <f t="shared" ref="L18" si="22">SUM(L14-L16+L9)</f>
        <v>453.60594194199462</v>
      </c>
      <c r="M18" s="182"/>
      <c r="N18" s="181">
        <f t="shared" ref="N18" si="23">SUM(N14-N16+N9)</f>
        <v>467.15030402164541</v>
      </c>
      <c r="O18" s="182"/>
    </row>
    <row r="19" spans="2:16" ht="33" customHeight="1" x14ac:dyDescent="0.35">
      <c r="B19" s="213"/>
      <c r="C19" s="10" t="s">
        <v>32</v>
      </c>
      <c r="D19" s="205">
        <f>SUM(D14-D17+D10)</f>
        <v>412.84613498727691</v>
      </c>
      <c r="E19" s="206"/>
      <c r="F19" s="205">
        <f t="shared" ref="F19" si="24">SUM(F14-F17+F10)</f>
        <v>480.8760235505062</v>
      </c>
      <c r="G19" s="206"/>
      <c r="H19" s="205">
        <f t="shared" ref="H19" si="25">SUM(H14-H17+H10)</f>
        <v>450.83740389533591</v>
      </c>
      <c r="I19" s="206"/>
      <c r="J19" s="205">
        <f t="shared" ref="J19" si="26">SUM(J14-J17+J10)</f>
        <v>455.32060324746197</v>
      </c>
      <c r="K19" s="206"/>
      <c r="L19" s="205">
        <f t="shared" ref="L19" si="27">SUM(L14-L17+L10)</f>
        <v>468.47046934421024</v>
      </c>
      <c r="M19" s="206"/>
      <c r="N19" s="205">
        <f t="shared" ref="N19" si="28">SUM(N14-N17+N10)</f>
        <v>482.01483142386104</v>
      </c>
      <c r="O19" s="206"/>
    </row>
    <row r="20" spans="2:16" ht="33" customHeight="1" thickBot="1" x14ac:dyDescent="0.4">
      <c r="B20" s="214"/>
      <c r="C20" s="6" t="s">
        <v>13</v>
      </c>
      <c r="D20" s="215">
        <f>SUM(D18:E19)</f>
        <v>911.09696257233827</v>
      </c>
      <c r="E20" s="208"/>
      <c r="F20" s="215">
        <f t="shared" ref="F20" si="29">SUM(F18:G19)</f>
        <v>946.88751969879672</v>
      </c>
      <c r="G20" s="208"/>
      <c r="H20" s="215">
        <f t="shared" ref="H20" si="30">SUM(H18:I19)</f>
        <v>886.81028038845625</v>
      </c>
      <c r="I20" s="208"/>
      <c r="J20" s="215">
        <f t="shared" ref="J20" si="31">SUM(J18:K19)</f>
        <v>895.77667909270826</v>
      </c>
      <c r="K20" s="208"/>
      <c r="L20" s="207">
        <f t="shared" ref="L20:N20" si="32">SUM(L18:M19)</f>
        <v>922.0764112862048</v>
      </c>
      <c r="M20" s="208"/>
      <c r="N20" s="207">
        <f t="shared" si="32"/>
        <v>949.16513544550639</v>
      </c>
      <c r="O20" s="208"/>
    </row>
    <row r="21" spans="2:16" ht="15" customHeight="1" thickTop="1" x14ac:dyDescent="0.35"/>
    <row r="22" spans="2:16" ht="33" customHeight="1" x14ac:dyDescent="0.35">
      <c r="B22" s="4"/>
      <c r="C22" s="4"/>
      <c r="D22" s="170" t="s">
        <v>1</v>
      </c>
      <c r="E22" s="170"/>
      <c r="F22" s="171" t="s">
        <v>2</v>
      </c>
      <c r="G22" s="171"/>
      <c r="H22" s="171" t="s">
        <v>3</v>
      </c>
      <c r="I22" s="171"/>
      <c r="J22" s="171" t="s">
        <v>4</v>
      </c>
      <c r="K22" s="171"/>
      <c r="L22" s="171" t="s">
        <v>26</v>
      </c>
      <c r="M22" s="171"/>
      <c r="N22" s="172" t="s">
        <v>43</v>
      </c>
      <c r="O22" s="172"/>
      <c r="P22" s="1"/>
    </row>
    <row r="23" spans="2:16" ht="33" customHeight="1" x14ac:dyDescent="0.35">
      <c r="B23" s="19"/>
      <c r="C23" s="20"/>
      <c r="D23" s="26" t="s">
        <v>62</v>
      </c>
      <c r="E23" s="27" t="s">
        <v>63</v>
      </c>
      <c r="F23" s="26" t="s">
        <v>62</v>
      </c>
      <c r="G23" s="27" t="s">
        <v>63</v>
      </c>
      <c r="H23" s="26" t="s">
        <v>62</v>
      </c>
      <c r="I23" s="27" t="s">
        <v>63</v>
      </c>
      <c r="J23" s="26" t="s">
        <v>62</v>
      </c>
      <c r="K23" s="27" t="s">
        <v>63</v>
      </c>
      <c r="L23" s="26" t="s">
        <v>62</v>
      </c>
      <c r="M23" s="27" t="s">
        <v>63</v>
      </c>
      <c r="N23" s="26" t="s">
        <v>62</v>
      </c>
      <c r="O23" s="27" t="s">
        <v>63</v>
      </c>
    </row>
    <row r="24" spans="2:16" ht="33" customHeight="1" x14ac:dyDescent="0.35">
      <c r="B24" s="209" t="s">
        <v>38</v>
      </c>
      <c r="C24" s="21" t="s">
        <v>28</v>
      </c>
      <c r="D24" s="52"/>
      <c r="E24" s="43">
        <v>0.40335736208425793</v>
      </c>
      <c r="F24" s="43">
        <v>0.59664263791574212</v>
      </c>
      <c r="G24" s="48">
        <v>0.44763116037753042</v>
      </c>
      <c r="H24" s="48">
        <v>0.55236883962246952</v>
      </c>
      <c r="I24" s="43">
        <v>0.45026299236282685</v>
      </c>
      <c r="J24" s="43">
        <v>0.54973700763717315</v>
      </c>
      <c r="K24" s="48">
        <v>0.46468967713308024</v>
      </c>
      <c r="L24" s="48">
        <v>0.53531032286691982</v>
      </c>
      <c r="M24" s="43">
        <v>0.51524906144995364</v>
      </c>
      <c r="N24" s="43">
        <v>0.48475093855004636</v>
      </c>
      <c r="O24" s="43">
        <v>0.51524906144995364</v>
      </c>
    </row>
    <row r="25" spans="2:16" ht="33" customHeight="1" x14ac:dyDescent="0.35">
      <c r="B25" s="210"/>
      <c r="C25" s="22" t="s">
        <v>14</v>
      </c>
      <c r="D25" s="162">
        <f>D18</f>
        <v>498.2508275850613</v>
      </c>
      <c r="E25" s="163"/>
      <c r="F25" s="162">
        <f>F18</f>
        <v>466.01149614829058</v>
      </c>
      <c r="G25" s="163"/>
      <c r="H25" s="162">
        <f>H18</f>
        <v>435.97287649312028</v>
      </c>
      <c r="I25" s="163"/>
      <c r="J25" s="162">
        <f>J18</f>
        <v>440.45607584524635</v>
      </c>
      <c r="K25" s="163"/>
      <c r="L25" s="162">
        <f>L18</f>
        <v>453.60594194199462</v>
      </c>
      <c r="M25" s="163"/>
      <c r="N25" s="162">
        <f>N18</f>
        <v>467.15030402164541</v>
      </c>
      <c r="O25" s="163"/>
    </row>
    <row r="26" spans="2:16" ht="33" customHeight="1" x14ac:dyDescent="0.35">
      <c r="B26" s="210"/>
      <c r="C26" s="22" t="s">
        <v>44</v>
      </c>
      <c r="D26" s="166">
        <v>0</v>
      </c>
      <c r="E26" s="167"/>
      <c r="F26" s="168">
        <v>-22.395142461119008</v>
      </c>
      <c r="G26" s="169"/>
      <c r="H26" s="168">
        <v>9.0999217889317379</v>
      </c>
      <c r="I26" s="169"/>
      <c r="J26" s="168">
        <v>-0.81984794623821244</v>
      </c>
      <c r="K26" s="169"/>
      <c r="L26" s="168">
        <v>5.5366238618168495</v>
      </c>
      <c r="M26" s="169"/>
      <c r="N26" s="168">
        <v>10.452774136260189</v>
      </c>
      <c r="O26" s="169"/>
    </row>
    <row r="27" spans="2:16" ht="33" customHeight="1" x14ac:dyDescent="0.35">
      <c r="B27" s="210"/>
      <c r="C27" s="22" t="s">
        <v>14</v>
      </c>
      <c r="D27" s="162">
        <f>D25-D26</f>
        <v>498.2508275850613</v>
      </c>
      <c r="E27" s="163"/>
      <c r="F27" s="162">
        <f>F25-F26</f>
        <v>488.40663860940958</v>
      </c>
      <c r="G27" s="163"/>
      <c r="H27" s="162">
        <f>H25-H26</f>
        <v>426.87295470418854</v>
      </c>
      <c r="I27" s="163"/>
      <c r="J27" s="162">
        <f>J25-J26</f>
        <v>441.27592379148456</v>
      </c>
      <c r="K27" s="163"/>
      <c r="L27" s="162">
        <f>L25-L26</f>
        <v>448.06931808017777</v>
      </c>
      <c r="M27" s="163"/>
      <c r="N27" s="162">
        <f>N25-N26</f>
        <v>456.69752988538522</v>
      </c>
      <c r="O27" s="163"/>
    </row>
    <row r="28" spans="2:16" ht="33" customHeight="1" x14ac:dyDescent="0.35">
      <c r="B28" s="210"/>
      <c r="C28" s="23" t="s">
        <v>27</v>
      </c>
      <c r="D28" s="44">
        <v>263.71315242954756</v>
      </c>
      <c r="E28" s="35"/>
      <c r="F28" s="35"/>
      <c r="G28" s="35"/>
      <c r="H28" s="35"/>
      <c r="I28" s="35"/>
      <c r="J28" s="35"/>
      <c r="K28" s="35"/>
      <c r="L28" s="35"/>
      <c r="M28" s="35"/>
      <c r="N28" s="35"/>
      <c r="O28" s="35"/>
    </row>
    <row r="29" spans="2:16" ht="33" customHeight="1" x14ac:dyDescent="0.35">
      <c r="B29" s="210"/>
      <c r="C29" s="23" t="s">
        <v>16</v>
      </c>
      <c r="D29" s="36"/>
      <c r="E29" s="43">
        <f>D27-D32</f>
        <v>234.53767515551374</v>
      </c>
      <c r="F29" s="36"/>
      <c r="G29" s="43">
        <f>F27-F32</f>
        <v>174.60727576970936</v>
      </c>
      <c r="H29" s="36"/>
      <c r="I29" s="43">
        <f>H27-H32</f>
        <v>200.1815593184744</v>
      </c>
      <c r="J29" s="36"/>
      <c r="K29" s="43">
        <f>J27-J32</f>
        <v>197.87037233747952</v>
      </c>
      <c r="L29" s="36"/>
      <c r="M29" s="43">
        <f>L27-L32</f>
        <v>213.74980207546247</v>
      </c>
      <c r="N29" s="36"/>
      <c r="O29" s="43">
        <f>N27-N32</f>
        <v>245.76574129396124</v>
      </c>
    </row>
    <row r="30" spans="2:16" ht="33" customHeight="1" thickBot="1" x14ac:dyDescent="0.4">
      <c r="B30" s="210"/>
      <c r="C30" s="24" t="s">
        <v>17</v>
      </c>
      <c r="D30" s="36"/>
      <c r="E30" s="36"/>
      <c r="F30" s="43">
        <f>F27*F24</f>
        <v>291.40422523547869</v>
      </c>
      <c r="G30" s="36"/>
      <c r="H30" s="43">
        <f>H27*H24</f>
        <v>235.79131865616762</v>
      </c>
      <c r="I30" s="36"/>
      <c r="J30" s="43">
        <f>J27*J24</f>
        <v>242.58570588745999</v>
      </c>
      <c r="K30" s="36"/>
      <c r="L30" s="43">
        <f>L27*L24</f>
        <v>239.85613132826055</v>
      </c>
      <c r="M30" s="36"/>
      <c r="N30" s="43">
        <f>N27*N24</f>
        <v>221.38455624542834</v>
      </c>
      <c r="O30" s="36"/>
    </row>
    <row r="31" spans="2:16" ht="33" customHeight="1" thickTop="1" thickBot="1" x14ac:dyDescent="0.4">
      <c r="B31" s="211"/>
      <c r="C31" s="25" t="s">
        <v>18</v>
      </c>
      <c r="D31" s="55"/>
      <c r="E31" s="173">
        <f>SUM(E29+F30)</f>
        <v>525.94190039099249</v>
      </c>
      <c r="F31" s="174"/>
      <c r="G31" s="175">
        <f>SUM(G29+H30)</f>
        <v>410.39859442587698</v>
      </c>
      <c r="H31" s="176"/>
      <c r="I31" s="175">
        <f>SUM(I29+J30)</f>
        <v>442.76726520593439</v>
      </c>
      <c r="J31" s="176"/>
      <c r="K31" s="175">
        <f>SUM(K29+L30)</f>
        <v>437.7265036657401</v>
      </c>
      <c r="L31" s="176"/>
      <c r="M31" s="175">
        <f>SUM(M29+N30)</f>
        <v>435.13435832089078</v>
      </c>
      <c r="N31" s="176"/>
      <c r="O31" s="56"/>
    </row>
    <row r="32" spans="2:16" s="53" customFormat="1" ht="33" customHeight="1" thickTop="1" x14ac:dyDescent="0.35">
      <c r="B32" s="54"/>
      <c r="C32" s="22" t="s">
        <v>45</v>
      </c>
      <c r="D32" s="44">
        <f>D28</f>
        <v>263.71315242954756</v>
      </c>
      <c r="E32" s="44">
        <f>E31*E24</f>
        <v>212.14253755129226</v>
      </c>
      <c r="F32" s="44">
        <f>E31*F24</f>
        <v>313.79936283970022</v>
      </c>
      <c r="G32" s="44">
        <f>G31*G24</f>
        <v>183.70719904016281</v>
      </c>
      <c r="H32" s="44">
        <f>G31*H24</f>
        <v>226.69139538571415</v>
      </c>
      <c r="I32" s="44">
        <f>I31*I24</f>
        <v>199.36171375192936</v>
      </c>
      <c r="J32" s="44">
        <f>I31*J24</f>
        <v>243.40555145400504</v>
      </c>
      <c r="K32" s="44">
        <f>K31*K24</f>
        <v>203.40698766102483</v>
      </c>
      <c r="L32" s="44">
        <f>K31*L24</f>
        <v>234.3195160047153</v>
      </c>
      <c r="M32" s="44">
        <f>M31*M24</f>
        <v>224.2025697294668</v>
      </c>
      <c r="N32" s="44">
        <f>M31*N24</f>
        <v>210.93178859142398</v>
      </c>
      <c r="O32" s="57"/>
    </row>
    <row r="33" spans="2:17" s="53" customFormat="1" ht="33" customHeight="1" x14ac:dyDescent="0.35">
      <c r="B33" s="54"/>
      <c r="C33" s="22" t="s">
        <v>46</v>
      </c>
      <c r="D33" s="162">
        <f>SUM(D32+E32)</f>
        <v>475.85568998083983</v>
      </c>
      <c r="E33" s="163"/>
      <c r="F33" s="162">
        <f>SUM(F32+G32)</f>
        <v>497.50656187986306</v>
      </c>
      <c r="G33" s="163"/>
      <c r="H33" s="162">
        <f>SUM(H32+I32)</f>
        <v>426.0531091376435</v>
      </c>
      <c r="I33" s="163"/>
      <c r="J33" s="162">
        <f>SUM(J32+K32)</f>
        <v>446.81253911502984</v>
      </c>
      <c r="K33" s="163"/>
      <c r="L33" s="162">
        <f>SUM(L32+M32)</f>
        <v>458.5220857341821</v>
      </c>
      <c r="M33" s="163"/>
      <c r="N33" s="164"/>
      <c r="O33" s="165"/>
    </row>
    <row r="34" spans="2:17" s="53" customFormat="1" ht="33" customHeight="1" x14ac:dyDescent="0.35">
      <c r="B34" s="54"/>
      <c r="C34" s="22" t="s">
        <v>47</v>
      </c>
      <c r="D34" s="162">
        <f>D33-D27</f>
        <v>-22.395137604221475</v>
      </c>
      <c r="E34" s="163"/>
      <c r="F34" s="162">
        <f>F33-F27</f>
        <v>9.0999232704534734</v>
      </c>
      <c r="G34" s="163"/>
      <c r="H34" s="162">
        <f>H33-H27</f>
        <v>-0.81984556654504104</v>
      </c>
      <c r="I34" s="163"/>
      <c r="J34" s="162">
        <f>J33-J27</f>
        <v>5.5366153235452771</v>
      </c>
      <c r="K34" s="163"/>
      <c r="L34" s="162">
        <f>L33-L27</f>
        <v>10.452767654004333</v>
      </c>
      <c r="M34" s="163"/>
      <c r="N34" s="164"/>
      <c r="O34" s="165"/>
    </row>
    <row r="35" spans="2:17" ht="33" customHeight="1" x14ac:dyDescent="0.35">
      <c r="E35" s="39"/>
      <c r="K35" s="2" t="s">
        <v>15</v>
      </c>
      <c r="L35" s="2" t="s">
        <v>15</v>
      </c>
      <c r="Q35" s="2" t="s">
        <v>15</v>
      </c>
    </row>
    <row r="36" spans="2:17" ht="33" customHeight="1" x14ac:dyDescent="0.35">
      <c r="B36" s="4" t="s">
        <v>15</v>
      </c>
      <c r="C36" s="4"/>
      <c r="D36" s="170" t="s">
        <v>1</v>
      </c>
      <c r="E36" s="170"/>
      <c r="F36" s="171" t="s">
        <v>2</v>
      </c>
      <c r="G36" s="171"/>
      <c r="H36" s="171" t="s">
        <v>3</v>
      </c>
      <c r="I36" s="171"/>
      <c r="J36" s="171" t="s">
        <v>4</v>
      </c>
      <c r="K36" s="171"/>
      <c r="L36" s="171" t="s">
        <v>26</v>
      </c>
      <c r="M36" s="171"/>
      <c r="N36" s="172" t="s">
        <v>43</v>
      </c>
      <c r="O36" s="172"/>
      <c r="P36" s="1"/>
    </row>
    <row r="37" spans="2:17" ht="33" customHeight="1" x14ac:dyDescent="0.35">
      <c r="B37" s="19"/>
      <c r="C37" s="20"/>
      <c r="D37" s="33" t="s">
        <v>62</v>
      </c>
      <c r="E37" s="34" t="s">
        <v>64</v>
      </c>
      <c r="F37" s="33" t="s">
        <v>62</v>
      </c>
      <c r="G37" s="34" t="s">
        <v>64</v>
      </c>
      <c r="H37" s="33" t="s">
        <v>62</v>
      </c>
      <c r="I37" s="34" t="s">
        <v>64</v>
      </c>
      <c r="J37" s="33" t="s">
        <v>62</v>
      </c>
      <c r="K37" s="34" t="s">
        <v>64</v>
      </c>
      <c r="L37" s="33" t="s">
        <v>62</v>
      </c>
      <c r="M37" s="34" t="s">
        <v>64</v>
      </c>
      <c r="N37" s="33" t="s">
        <v>62</v>
      </c>
      <c r="O37" s="34" t="s">
        <v>64</v>
      </c>
    </row>
    <row r="38" spans="2:17" ht="33" customHeight="1" x14ac:dyDescent="0.35">
      <c r="B38" s="216" t="s">
        <v>39</v>
      </c>
      <c r="C38" s="28" t="s">
        <v>30</v>
      </c>
      <c r="D38" s="52"/>
      <c r="E38" s="45">
        <v>0.48217788342291201</v>
      </c>
      <c r="F38" s="45">
        <v>0.51782211657708799</v>
      </c>
      <c r="G38" s="49">
        <v>0.48214666198784711</v>
      </c>
      <c r="H38" s="49">
        <v>0.51785333801215283</v>
      </c>
      <c r="I38" s="45">
        <v>0.48452697149057716</v>
      </c>
      <c r="J38" s="45">
        <v>0.51547302850942289</v>
      </c>
      <c r="K38" s="49">
        <v>0.48452593602638538</v>
      </c>
      <c r="L38" s="49">
        <v>0.51547406397361462</v>
      </c>
      <c r="M38" s="45">
        <v>0.48456587101330312</v>
      </c>
      <c r="N38" s="45">
        <v>0.51543412898669683</v>
      </c>
      <c r="O38" s="45">
        <v>0.48456587101330312</v>
      </c>
    </row>
    <row r="39" spans="2:17" ht="33" customHeight="1" x14ac:dyDescent="0.35">
      <c r="B39" s="217"/>
      <c r="C39" s="29" t="s">
        <v>19</v>
      </c>
      <c r="D39" s="219">
        <f>D19</f>
        <v>412.84613498727691</v>
      </c>
      <c r="E39" s="220"/>
      <c r="F39" s="219">
        <f>F19</f>
        <v>480.8760235505062</v>
      </c>
      <c r="G39" s="220"/>
      <c r="H39" s="219">
        <f>H19</f>
        <v>450.83740389533591</v>
      </c>
      <c r="I39" s="220"/>
      <c r="J39" s="219">
        <f>J19</f>
        <v>455.32060324746197</v>
      </c>
      <c r="K39" s="220"/>
      <c r="L39" s="219">
        <f>L19</f>
        <v>468.47046934421024</v>
      </c>
      <c r="M39" s="220"/>
      <c r="N39" s="219">
        <f>N19</f>
        <v>482.01483142386104</v>
      </c>
      <c r="O39" s="220"/>
    </row>
    <row r="40" spans="2:17" ht="33" customHeight="1" x14ac:dyDescent="0.35">
      <c r="B40" s="217"/>
      <c r="C40" s="29" t="s">
        <v>44</v>
      </c>
      <c r="D40" s="166">
        <v>0</v>
      </c>
      <c r="E40" s="167"/>
      <c r="F40" s="168">
        <v>17.427096277000032</v>
      </c>
      <c r="G40" s="169"/>
      <c r="H40" s="168">
        <v>-9.7473153564047834</v>
      </c>
      <c r="I40" s="169"/>
      <c r="J40" s="168">
        <v>3.4205331406091091</v>
      </c>
      <c r="K40" s="169"/>
      <c r="L40" s="168">
        <v>1.9005257591576878</v>
      </c>
      <c r="M40" s="169"/>
      <c r="N40" s="168">
        <v>2.310481949326288</v>
      </c>
      <c r="O40" s="169"/>
    </row>
    <row r="41" spans="2:17" ht="33" customHeight="1" x14ac:dyDescent="0.35">
      <c r="B41" s="217"/>
      <c r="C41" s="29" t="s">
        <v>19</v>
      </c>
      <c r="D41" s="219">
        <f>D39-D40</f>
        <v>412.84613498727691</v>
      </c>
      <c r="E41" s="220"/>
      <c r="F41" s="219">
        <f>F39-F40</f>
        <v>463.44892727350617</v>
      </c>
      <c r="G41" s="220"/>
      <c r="H41" s="219">
        <f>H39-H40</f>
        <v>460.58471925174069</v>
      </c>
      <c r="I41" s="220"/>
      <c r="J41" s="219">
        <f>J39-J40</f>
        <v>451.90007010685287</v>
      </c>
      <c r="K41" s="220"/>
      <c r="L41" s="219">
        <f>L39-L40</f>
        <v>466.56994358505256</v>
      </c>
      <c r="M41" s="220"/>
      <c r="N41" s="219">
        <f>N39-N40</f>
        <v>479.70434947453475</v>
      </c>
      <c r="O41" s="220"/>
    </row>
    <row r="42" spans="2:17" ht="33" customHeight="1" x14ac:dyDescent="0.35">
      <c r="B42" s="217"/>
      <c r="C42" s="30" t="s">
        <v>29</v>
      </c>
      <c r="D42" s="46">
        <v>223.03594317030459</v>
      </c>
      <c r="E42" s="35"/>
      <c r="F42" s="35"/>
      <c r="G42" s="35"/>
      <c r="H42" s="35"/>
      <c r="I42" s="35"/>
      <c r="J42" s="35"/>
      <c r="K42" s="35"/>
      <c r="L42" s="35"/>
      <c r="M42" s="35"/>
      <c r="N42" s="35"/>
      <c r="O42" s="35"/>
    </row>
    <row r="43" spans="2:17" ht="33" customHeight="1" x14ac:dyDescent="0.35">
      <c r="B43" s="217"/>
      <c r="C43" s="30" t="s">
        <v>16</v>
      </c>
      <c r="D43" s="36"/>
      <c r="E43" s="45">
        <f>D41-D46</f>
        <v>189.81019181697232</v>
      </c>
      <c r="F43" s="36"/>
      <c r="G43" s="45">
        <f>F41-F46</f>
        <v>240.89193508977726</v>
      </c>
      <c r="H43" s="36"/>
      <c r="I43" s="45">
        <f>H41-H46</f>
        <v>212.32206452996707</v>
      </c>
      <c r="J43" s="36"/>
      <c r="K43" s="45">
        <f>J41-J46</f>
        <v>222.37830080972086</v>
      </c>
      <c r="L43" s="36"/>
      <c r="M43" s="45">
        <f>L41-L46</f>
        <v>227.96575946293876</v>
      </c>
      <c r="N43" s="36"/>
      <c r="O43" s="45">
        <f>N41-N46</f>
        <v>234.75883913862626</v>
      </c>
    </row>
    <row r="44" spans="2:17" ht="33" customHeight="1" thickBot="1" x14ac:dyDescent="0.4">
      <c r="B44" s="217"/>
      <c r="C44" s="31" t="s">
        <v>20</v>
      </c>
      <c r="D44" s="36"/>
      <c r="E44" s="36"/>
      <c r="F44" s="45">
        <f>F41*F38</f>
        <v>239.98410444614788</v>
      </c>
      <c r="G44" s="36"/>
      <c r="H44" s="45">
        <f>H41*H38</f>
        <v>238.51533430190418</v>
      </c>
      <c r="I44" s="36"/>
      <c r="J44" s="45">
        <f>J41*J38</f>
        <v>232.94229772159997</v>
      </c>
      <c r="K44" s="36"/>
      <c r="L44" s="45">
        <f>L41*L38</f>
        <v>240.50470494772713</v>
      </c>
      <c r="M44" s="36"/>
      <c r="N44" s="45">
        <f>N41*N38</f>
        <v>247.25599354253683</v>
      </c>
      <c r="O44" s="36"/>
    </row>
    <row r="45" spans="2:17" ht="33" customHeight="1" thickTop="1" thickBot="1" x14ac:dyDescent="0.4">
      <c r="B45" s="218"/>
      <c r="C45" s="32" t="s">
        <v>21</v>
      </c>
      <c r="D45" s="37"/>
      <c r="E45" s="221">
        <f>SUM(E43+F44)</f>
        <v>429.7942962631202</v>
      </c>
      <c r="F45" s="222"/>
      <c r="G45" s="175">
        <f>SUM(G43+H44)</f>
        <v>479.40726939168144</v>
      </c>
      <c r="H45" s="223"/>
      <c r="I45" s="224">
        <f>SUM(I43+J44)</f>
        <v>445.26436225156704</v>
      </c>
      <c r="J45" s="223"/>
      <c r="K45" s="224">
        <f>SUM(K43+L44)</f>
        <v>462.88300575744802</v>
      </c>
      <c r="L45" s="223"/>
      <c r="M45" s="224">
        <f>SUM(M43+N44)</f>
        <v>475.22175300547559</v>
      </c>
      <c r="N45" s="223"/>
      <c r="O45" s="38"/>
    </row>
    <row r="46" spans="2:17" s="53" customFormat="1" ht="33" customHeight="1" thickTop="1" x14ac:dyDescent="0.35">
      <c r="B46" s="54"/>
      <c r="C46" s="59" t="s">
        <v>45</v>
      </c>
      <c r="D46" s="45">
        <f>D42</f>
        <v>223.03594317030459</v>
      </c>
      <c r="E46" s="45">
        <f>E45*E38</f>
        <v>207.23730407939129</v>
      </c>
      <c r="F46" s="45">
        <f>E45*F38</f>
        <v>222.55699218372891</v>
      </c>
      <c r="G46" s="45">
        <f>G45*G38</f>
        <v>231.14461466990778</v>
      </c>
      <c r="H46" s="45">
        <f>G45*H38</f>
        <v>248.26265472177363</v>
      </c>
      <c r="I46" s="45">
        <f>I45*I38</f>
        <v>215.74259295443505</v>
      </c>
      <c r="J46" s="45">
        <f>I45*J38</f>
        <v>229.52176929713201</v>
      </c>
      <c r="K46" s="45">
        <f>K45*K38</f>
        <v>224.27882163533422</v>
      </c>
      <c r="L46" s="45">
        <f>K45*L38</f>
        <v>238.60418412211379</v>
      </c>
      <c r="M46" s="45">
        <f>M45*M38</f>
        <v>230.27624266956707</v>
      </c>
      <c r="N46" s="45">
        <f>M45*N38</f>
        <v>244.94551033590849</v>
      </c>
      <c r="O46" s="60"/>
    </row>
    <row r="47" spans="2:17" s="53" customFormat="1" ht="33" customHeight="1" x14ac:dyDescent="0.35">
      <c r="B47" s="54"/>
      <c r="C47" s="30" t="s">
        <v>46</v>
      </c>
      <c r="D47" s="153">
        <f>SUM(D46+E46)</f>
        <v>430.27324724969588</v>
      </c>
      <c r="E47" s="153"/>
      <c r="F47" s="153">
        <f>SUM(F46+G46)</f>
        <v>453.70160685363669</v>
      </c>
      <c r="G47" s="153"/>
      <c r="H47" s="153">
        <f>SUM(H46+I46)</f>
        <v>464.00524767620868</v>
      </c>
      <c r="I47" s="153"/>
      <c r="J47" s="153">
        <f>SUM(J46+K46)</f>
        <v>453.80059093246621</v>
      </c>
      <c r="K47" s="153"/>
      <c r="L47" s="153">
        <f>SUM(L46+M46)</f>
        <v>468.88042679168086</v>
      </c>
      <c r="M47" s="153"/>
      <c r="N47" s="156"/>
      <c r="O47" s="157"/>
    </row>
    <row r="48" spans="2:17" s="53" customFormat="1" ht="33" customHeight="1" thickBot="1" x14ac:dyDescent="0.4">
      <c r="B48" s="54"/>
      <c r="C48" s="58" t="s">
        <v>47</v>
      </c>
      <c r="D48" s="158">
        <f>D47-D41</f>
        <v>17.427112262418973</v>
      </c>
      <c r="E48" s="158"/>
      <c r="F48" s="158">
        <f>F47-F41</f>
        <v>-9.7473204198694816</v>
      </c>
      <c r="G48" s="158"/>
      <c r="H48" s="158">
        <f>H47-H41</f>
        <v>3.4205284244679888</v>
      </c>
      <c r="I48" s="158"/>
      <c r="J48" s="159">
        <f>J47-J41</f>
        <v>1.9005208256133415</v>
      </c>
      <c r="K48" s="160"/>
      <c r="L48" s="158">
        <f>L47-L41</f>
        <v>2.3104832066283052</v>
      </c>
      <c r="M48" s="158"/>
      <c r="N48" s="161"/>
      <c r="O48" s="161"/>
    </row>
    <row r="49" spans="2:14" ht="15" thickTop="1" x14ac:dyDescent="0.35"/>
    <row r="50" spans="2:14" ht="33" customHeight="1" x14ac:dyDescent="0.35">
      <c r="E50" s="154">
        <v>44835</v>
      </c>
      <c r="F50" s="155"/>
      <c r="G50" s="154">
        <v>45200</v>
      </c>
      <c r="H50" s="155"/>
      <c r="I50" s="154">
        <v>45566</v>
      </c>
      <c r="J50" s="155"/>
      <c r="K50" s="154">
        <v>45931</v>
      </c>
      <c r="L50" s="155"/>
      <c r="M50" s="154">
        <v>46296</v>
      </c>
      <c r="N50" s="155"/>
    </row>
    <row r="51" spans="2:14" ht="33" customHeight="1" x14ac:dyDescent="0.35">
      <c r="B51" s="225" t="s">
        <v>22</v>
      </c>
      <c r="C51" s="17" t="s">
        <v>23</v>
      </c>
      <c r="D51" s="16"/>
      <c r="E51" s="227">
        <f>E31</f>
        <v>525.94190039099249</v>
      </c>
      <c r="F51" s="227"/>
      <c r="G51" s="227">
        <f>G31</f>
        <v>410.39859442587698</v>
      </c>
      <c r="H51" s="227"/>
      <c r="I51" s="227">
        <f>I31</f>
        <v>442.76726520593439</v>
      </c>
      <c r="J51" s="227"/>
      <c r="K51" s="227">
        <f>K31</f>
        <v>437.7265036657401</v>
      </c>
      <c r="L51" s="227"/>
      <c r="M51" s="227">
        <f>M31</f>
        <v>435.13435832089078</v>
      </c>
      <c r="N51" s="227"/>
    </row>
    <row r="52" spans="2:14" ht="33" customHeight="1" thickBot="1" x14ac:dyDescent="0.4">
      <c r="B52" s="226"/>
      <c r="C52" s="18" t="s">
        <v>24</v>
      </c>
      <c r="D52" s="41"/>
      <c r="E52" s="228">
        <f>E45</f>
        <v>429.7942962631202</v>
      </c>
      <c r="F52" s="228"/>
      <c r="G52" s="228">
        <f>G45</f>
        <v>479.40726939168144</v>
      </c>
      <c r="H52" s="228"/>
      <c r="I52" s="228">
        <f>I45</f>
        <v>445.26436225156704</v>
      </c>
      <c r="J52" s="228"/>
      <c r="K52" s="228">
        <f>K45</f>
        <v>462.88300575744802</v>
      </c>
      <c r="L52" s="228"/>
      <c r="M52" s="228">
        <f>M45</f>
        <v>475.22175300547559</v>
      </c>
      <c r="N52" s="228"/>
    </row>
    <row r="53" spans="2:14" ht="33" customHeight="1" thickTop="1" thickBot="1" x14ac:dyDescent="0.4">
      <c r="B53" s="226"/>
      <c r="C53" s="40" t="s">
        <v>25</v>
      </c>
      <c r="D53" s="42"/>
      <c r="E53" s="230">
        <f>SUM(E51:F52)</f>
        <v>955.73619665411275</v>
      </c>
      <c r="F53" s="230"/>
      <c r="G53" s="229">
        <f t="shared" ref="G53" si="33">SUM(G51:H52)</f>
        <v>889.80586381755847</v>
      </c>
      <c r="H53" s="229"/>
      <c r="I53" s="229">
        <f t="shared" ref="I53" si="34">SUM(I51:J52)</f>
        <v>888.03162745750137</v>
      </c>
      <c r="J53" s="229"/>
      <c r="K53" s="229">
        <f t="shared" ref="K53" si="35">SUM(K51:L52)</f>
        <v>900.60950942318811</v>
      </c>
      <c r="L53" s="229"/>
      <c r="M53" s="229">
        <f t="shared" ref="M53" si="36">SUM(M51:N52)</f>
        <v>910.35611132636632</v>
      </c>
      <c r="N53" s="229"/>
    </row>
    <row r="54" spans="2:14" ht="15" thickTop="1" x14ac:dyDescent="0.35"/>
  </sheetData>
  <mergeCells count="210">
    <mergeCell ref="B51:B53"/>
    <mergeCell ref="K51:L51"/>
    <mergeCell ref="M51:N51"/>
    <mergeCell ref="K52:L52"/>
    <mergeCell ref="G52:H52"/>
    <mergeCell ref="I52:J52"/>
    <mergeCell ref="E51:F51"/>
    <mergeCell ref="K53:L53"/>
    <mergeCell ref="M53:N53"/>
    <mergeCell ref="M52:N52"/>
    <mergeCell ref="E53:F53"/>
    <mergeCell ref="G53:H53"/>
    <mergeCell ref="I53:J53"/>
    <mergeCell ref="G51:H51"/>
    <mergeCell ref="I51:J51"/>
    <mergeCell ref="E52:F52"/>
    <mergeCell ref="B38:B45"/>
    <mergeCell ref="D39:E39"/>
    <mergeCell ref="F39:G39"/>
    <mergeCell ref="H39:I39"/>
    <mergeCell ref="J39:K39"/>
    <mergeCell ref="L39:M39"/>
    <mergeCell ref="N39:O39"/>
    <mergeCell ref="F41:G41"/>
    <mergeCell ref="H41:I41"/>
    <mergeCell ref="J41:K41"/>
    <mergeCell ref="L41:M41"/>
    <mergeCell ref="N41:O41"/>
    <mergeCell ref="D41:E41"/>
    <mergeCell ref="E45:F45"/>
    <mergeCell ref="G45:H45"/>
    <mergeCell ref="I45:J45"/>
    <mergeCell ref="K45:L45"/>
    <mergeCell ref="M45:N45"/>
    <mergeCell ref="N20:O20"/>
    <mergeCell ref="N22:O22"/>
    <mergeCell ref="N25:O25"/>
    <mergeCell ref="M31:N31"/>
    <mergeCell ref="B24:B31"/>
    <mergeCell ref="L25:M25"/>
    <mergeCell ref="L22:M22"/>
    <mergeCell ref="B13:B20"/>
    <mergeCell ref="D19:E19"/>
    <mergeCell ref="F19:G19"/>
    <mergeCell ref="H19:I19"/>
    <mergeCell ref="J19:K19"/>
    <mergeCell ref="L19:M19"/>
    <mergeCell ref="D20:E20"/>
    <mergeCell ref="F20:G20"/>
    <mergeCell ref="H20:I20"/>
    <mergeCell ref="J20:K20"/>
    <mergeCell ref="L20:M20"/>
    <mergeCell ref="L13:M13"/>
    <mergeCell ref="D14:E14"/>
    <mergeCell ref="F14:G14"/>
    <mergeCell ref="H14:I14"/>
    <mergeCell ref="J14:K14"/>
    <mergeCell ref="L14:M14"/>
    <mergeCell ref="N2:O2"/>
    <mergeCell ref="N3:O3"/>
    <mergeCell ref="N4:O4"/>
    <mergeCell ref="N5:O5"/>
    <mergeCell ref="N7:O7"/>
    <mergeCell ref="D22:E22"/>
    <mergeCell ref="F22:G22"/>
    <mergeCell ref="H22:I22"/>
    <mergeCell ref="D25:E25"/>
    <mergeCell ref="F25:G25"/>
    <mergeCell ref="H25:I25"/>
    <mergeCell ref="J25:K25"/>
    <mergeCell ref="J22:K22"/>
    <mergeCell ref="N15:O15"/>
    <mergeCell ref="N16:O16"/>
    <mergeCell ref="N17:O17"/>
    <mergeCell ref="N18:O18"/>
    <mergeCell ref="N19:O19"/>
    <mergeCell ref="N8:O8"/>
    <mergeCell ref="N10:O10"/>
    <mergeCell ref="N11:O11"/>
    <mergeCell ref="N13:O13"/>
    <mergeCell ref="N14:O14"/>
    <mergeCell ref="N9:O9"/>
    <mergeCell ref="L3:M3"/>
    <mergeCell ref="D15:E15"/>
    <mergeCell ref="F15:G15"/>
    <mergeCell ref="H15:I15"/>
    <mergeCell ref="J15:K15"/>
    <mergeCell ref="L15:M15"/>
    <mergeCell ref="D2:E2"/>
    <mergeCell ref="F2:G2"/>
    <mergeCell ref="H2:I2"/>
    <mergeCell ref="J2:K2"/>
    <mergeCell ref="L2:M2"/>
    <mergeCell ref="L4:M4"/>
    <mergeCell ref="D5:E5"/>
    <mergeCell ref="F5:G5"/>
    <mergeCell ref="H5:I5"/>
    <mergeCell ref="J5:K5"/>
    <mergeCell ref="L5:M5"/>
    <mergeCell ref="L11:M11"/>
    <mergeCell ref="L7:M7"/>
    <mergeCell ref="L8:M8"/>
    <mergeCell ref="D13:E13"/>
    <mergeCell ref="F13:G13"/>
    <mergeCell ref="H13:I13"/>
    <mergeCell ref="J13:K13"/>
    <mergeCell ref="B3:B5"/>
    <mergeCell ref="D11:E11"/>
    <mergeCell ref="F11:G11"/>
    <mergeCell ref="H11:I11"/>
    <mergeCell ref="J11:K11"/>
    <mergeCell ref="D4:E4"/>
    <mergeCell ref="F4:G4"/>
    <mergeCell ref="H4:I4"/>
    <mergeCell ref="J4:K4"/>
    <mergeCell ref="D3:E3"/>
    <mergeCell ref="F3:G3"/>
    <mergeCell ref="H3:I3"/>
    <mergeCell ref="J3:K3"/>
    <mergeCell ref="J7:K7"/>
    <mergeCell ref="D8:E8"/>
    <mergeCell ref="F8:G8"/>
    <mergeCell ref="H8:I8"/>
    <mergeCell ref="J8:K8"/>
    <mergeCell ref="D10:E10"/>
    <mergeCell ref="F10:G10"/>
    <mergeCell ref="B7:B11"/>
    <mergeCell ref="D7:E7"/>
    <mergeCell ref="F7:G7"/>
    <mergeCell ref="H7:I7"/>
    <mergeCell ref="D9:E9"/>
    <mergeCell ref="F9:G9"/>
    <mergeCell ref="H9:I9"/>
    <mergeCell ref="J9:K9"/>
    <mergeCell ref="L9:M9"/>
    <mergeCell ref="H10:I10"/>
    <mergeCell ref="J10:K10"/>
    <mergeCell ref="L10:M10"/>
    <mergeCell ref="D18:E18"/>
    <mergeCell ref="F18:G18"/>
    <mergeCell ref="H18:I18"/>
    <mergeCell ref="J18:K18"/>
    <mergeCell ref="L18:M18"/>
    <mergeCell ref="D16:E16"/>
    <mergeCell ref="F16:G16"/>
    <mergeCell ref="H16:I16"/>
    <mergeCell ref="J16:K16"/>
    <mergeCell ref="L16:M16"/>
    <mergeCell ref="D17:E17"/>
    <mergeCell ref="F17:G17"/>
    <mergeCell ref="H17:I17"/>
    <mergeCell ref="J17:K17"/>
    <mergeCell ref="L17:M17"/>
    <mergeCell ref="F33:G33"/>
    <mergeCell ref="H33:I33"/>
    <mergeCell ref="J33:K33"/>
    <mergeCell ref="L33:M33"/>
    <mergeCell ref="N33:O33"/>
    <mergeCell ref="D26:E26"/>
    <mergeCell ref="F26:G26"/>
    <mergeCell ref="H26:I26"/>
    <mergeCell ref="J26:K26"/>
    <mergeCell ref="L26:M26"/>
    <mergeCell ref="N26:O26"/>
    <mergeCell ref="D27:E27"/>
    <mergeCell ref="F27:G27"/>
    <mergeCell ref="H27:I27"/>
    <mergeCell ref="J27:K27"/>
    <mergeCell ref="L27:M27"/>
    <mergeCell ref="N27:O27"/>
    <mergeCell ref="E31:F31"/>
    <mergeCell ref="G31:H31"/>
    <mergeCell ref="I31:J31"/>
    <mergeCell ref="K31:L31"/>
    <mergeCell ref="D33:E33"/>
    <mergeCell ref="D34:E34"/>
    <mergeCell ref="F34:G34"/>
    <mergeCell ref="H34:I34"/>
    <mergeCell ref="J34:K34"/>
    <mergeCell ref="L34:M34"/>
    <mergeCell ref="N34:O34"/>
    <mergeCell ref="D40:E40"/>
    <mergeCell ref="F40:G40"/>
    <mergeCell ref="H40:I40"/>
    <mergeCell ref="J40:K40"/>
    <mergeCell ref="L40:M40"/>
    <mergeCell ref="N40:O40"/>
    <mergeCell ref="D36:E36"/>
    <mergeCell ref="F36:G36"/>
    <mergeCell ref="H36:I36"/>
    <mergeCell ref="J36:K36"/>
    <mergeCell ref="L36:M36"/>
    <mergeCell ref="N36:O36"/>
    <mergeCell ref="L47:M47"/>
    <mergeCell ref="D47:E47"/>
    <mergeCell ref="F47:G47"/>
    <mergeCell ref="H47:I47"/>
    <mergeCell ref="J47:K47"/>
    <mergeCell ref="E50:F50"/>
    <mergeCell ref="G50:H50"/>
    <mergeCell ref="I50:J50"/>
    <mergeCell ref="K50:L50"/>
    <mergeCell ref="M50:N50"/>
    <mergeCell ref="N47:O47"/>
    <mergeCell ref="D48:E48"/>
    <mergeCell ref="F48:G48"/>
    <mergeCell ref="H48:I48"/>
    <mergeCell ref="J48:K48"/>
    <mergeCell ref="L48:M48"/>
    <mergeCell ref="N48:O48"/>
  </mergeCells>
  <pageMargins left="0.7" right="0.7" top="0.75" bottom="0.75" header="0.3" footer="0.3"/>
  <pageSetup paperSize="9" orientation="portrait" r:id="rId1"/>
  <ignoredErrors>
    <ignoredError sqref="F46:L46 F32:L32"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901058D149C14987EE7CC6CABD9357" ma:contentTypeVersion="10" ma:contentTypeDescription="Create a new document." ma:contentTypeScope="" ma:versionID="10d57ec11f320d9634fc4faef070037c">
  <xsd:schema xmlns:xsd="http://www.w3.org/2001/XMLSchema" xmlns:xs="http://www.w3.org/2001/XMLSchema" xmlns:p="http://schemas.microsoft.com/office/2006/metadata/properties" xmlns:ns2="2da05d4c-d30b-4835-9c25-258ad1854f35" targetNamespace="http://schemas.microsoft.com/office/2006/metadata/properties" ma:root="true" ma:fieldsID="bd4c9af12169b9353c59e27e7cbb576c" ns2:_="">
    <xsd:import namespace="2da05d4c-d30b-4835-9c25-258ad1854f3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5d4c-d30b-4835-9c25-258ad1854f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153311-9980-4E53-92BF-75B8BAFC9190}">
  <ds:schemaRefs>
    <ds:schemaRef ds:uri="2da05d4c-d30b-4835-9c25-258ad1854f35"/>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7FD15126-5DCE-4583-ACFD-86DFA412BD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5d4c-d30b-4835-9c25-258ad1854f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6C91B3-4599-4BBC-80FD-F9A98C2345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Sheet</vt:lpstr>
      <vt:lpstr>GY Target Revenue Model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Bayliss, Dave A</dc:creator>
  <cp:keywords/>
  <dc:description/>
  <cp:lastModifiedBy>McGoldrick, Kieran</cp:lastModifiedBy>
  <cp:revision/>
  <dcterms:created xsi:type="dcterms:W3CDTF">2020-05-22T09:43:45Z</dcterms:created>
  <dcterms:modified xsi:type="dcterms:W3CDTF">2022-09-07T07:04:02Z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0x01010084901058D149C14987EE7CC6CABD9357</vt:lpwstr>
  </property>
</Properties>
</file>