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nationalgridplc-my.sharepoint.com/personal/stuart_rickerby_uk_nationalgrid_com/Documents/Documents/Final DD GT Docs/"/>
    </mc:Choice>
  </mc:AlternateContent>
  <xr:revisionPtr revIDLastSave="0" documentId="8_{C91464EC-9826-4324-9687-37811D079D68}" xr6:coauthVersionLast="41" xr6:coauthVersionMax="41" xr10:uidLastSave="{00000000-0000-0000-0000-000000000000}"/>
  <bookViews>
    <workbookView xWindow="-120" yWindow="-120" windowWidth="29040" windowHeight="15840" xr2:uid="{28839083-926B-45C1-9D92-0DF6625CFA6F}"/>
  </bookViews>
  <sheets>
    <sheet name="Rec - NGGT submission" sheetId="2" r:id="rId1"/>
    <sheet name="Rec - Ofgem DD" sheetId="3" r:id="rId2"/>
    <sheet name="GT efficiency calc"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hom1" hidden="1">{#N/A,#N/A,FALSE,"Assessment";#N/A,#N/A,FALSE,"Staffing";#N/A,#N/A,FALSE,"Hires";#N/A,#N/A,FALSE,"Assumptions"}</definedName>
    <definedName name="________k1" hidden="1">{#N/A,#N/A,FALSE,"Assessment";#N/A,#N/A,FALSE,"Staffing";#N/A,#N/A,FALSE,"Hires";#N/A,#N/A,FALSE,"Assumptions"}</definedName>
    <definedName name="________kk1" hidden="1">{#N/A,#N/A,FALSE,"Assessment";#N/A,#N/A,FALSE,"Staffing";#N/A,#N/A,FALSE,"Hires";#N/A,#N/A,FALSE,"Assumptions"}</definedName>
    <definedName name="________KKK1" hidden="1">{#N/A,#N/A,FALSE,"Assessment";#N/A,#N/A,FALSE,"Staffing";#N/A,#N/A,FALSE,"Hires";#N/A,#N/A,FALSE,"Assumptions"}</definedName>
    <definedName name="________w2"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hidden="1">{"holdco",#N/A,FALSE,"Summary Financials";"holdco",#N/A,FALSE,"Summary Financials"}</definedName>
    <definedName name="________wrn1" hidden="1">{"holdco",#N/A,FALSE,"Summary Financials";"holdco",#N/A,FALSE,"Summary Financials"}</definedName>
    <definedName name="________wrn2" hidden="1">{"holdco",#N/A,FALSE,"Summary Financials";"holdco",#N/A,FALSE,"Summary Financials"}</definedName>
    <definedName name="________wrn3" hidden="1">{"holdco",#N/A,FALSE,"Summary Financials";"holdco",#N/A,FALSE,"Summary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hidden="1">{"holdco",#N/A,FALSE,"Summary Financials";"holdco",#N/A,FALSE,"Summary Financials"}</definedName>
    <definedName name="_______bb2" hidden="1">{#N/A,#N/A,FALSE,"PRJCTED MNTHLY QTY's"}</definedName>
    <definedName name="_______Lee5" hidden="1">{#VALUE!,#N/A,FALSE,0}</definedName>
    <definedName name="______hom1" hidden="1">{#N/A,#N/A,FALSE,"Assessment";#N/A,#N/A,FALSE,"Staffing";#N/A,#N/A,FALSE,"Hires";#N/A,#N/A,FALSE,"Assumptions"}</definedName>
    <definedName name="______k1" hidden="1">{#N/A,#N/A,FALSE,"Assessment";#N/A,#N/A,FALSE,"Staffing";#N/A,#N/A,FALSE,"Hires";#N/A,#N/A,FALSE,"Assumptions"}</definedName>
    <definedName name="______kk1" hidden="1">{#N/A,#N/A,FALSE,"Assessment";#N/A,#N/A,FALSE,"Staffing";#N/A,#N/A,FALSE,"Hires";#N/A,#N/A,FALSE,"Assumptions"}</definedName>
    <definedName name="______KKK1" hidden="1">{#N/A,#N/A,FALSE,"Assessment";#N/A,#N/A,FALSE,"Staffing";#N/A,#N/A,FALSE,"Hires";#N/A,#N/A,FALSE,"Assumptions"}</definedName>
    <definedName name="______w2"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hidden="1">{"holdco",#N/A,FALSE,"Summary Financials";"holdco",#N/A,FALSE,"Summary Financials"}</definedName>
    <definedName name="______wrn1" hidden="1">{"holdco",#N/A,FALSE,"Summary Financials";"holdco",#N/A,FALSE,"Summary Financials"}</definedName>
    <definedName name="______wrn2" hidden="1">{"holdco",#N/A,FALSE,"Summary Financials";"holdco",#N/A,FALSE,"Summary Financials"}</definedName>
    <definedName name="______wrn3" hidden="1">{"holdco",#N/A,FALSE,"Summary Financials";"holdco",#N/A,FALSE,"Summary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hidden="1">{"holdco",#N/A,FALSE,"Summary Financials";"holdco",#N/A,FALSE,"Summary Financials"}</definedName>
    <definedName name="_____KKK1" hidden="1">{#N/A,#N/A,FALSE,"Assessment";#N/A,#N/A,FALSE,"Staffing";#N/A,#N/A,FALSE,"Hires";#N/A,#N/A,FALSE,"Assumptions"}</definedName>
    <definedName name="_____wrn1" hidden="1">{"holdco",#N/A,FALSE,"Summary Financials";"holdco",#N/A,FALSE,"Summary Financials"}</definedName>
    <definedName name="_____wrn2" hidden="1">{"holdco",#N/A,FALSE,"Summary Financials";"holdco",#N/A,FALSE,"Summary Financials"}</definedName>
    <definedName name="_____wrn3" hidden="1">{"holdco",#N/A,FALSE,"Summary Financials";"holdco",#N/A,FALSE,"Summary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hidden="1">{"holdco",#N/A,FALSE,"Summary Financials";"holdco",#N/A,FALSE,"Summary Financials"}</definedName>
    <definedName name="__123Graph_B" hidden="1">'[1]Universal data'!#REF!</definedName>
    <definedName name="__123Graph_C" hidden="1">'[1]Universal data'!#REF!</definedName>
    <definedName name="__123Graph_D" hidden="1">'[1]Universal data'!#REF!</definedName>
    <definedName name="__123Graph_X" hidden="1">'[1]Universal data'!#REF!</definedName>
    <definedName name="__FDS_HYPERLINK_TOGGLE_STATE__" hidden="1">"ON"</definedName>
    <definedName name="__hom1" hidden="1">{#N/A,#N/A,FALSE,"Assessment";#N/A,#N/A,FALSE,"Staffing";#N/A,#N/A,FALSE,"Hires";#N/A,#N/A,FALSE,"Assumptions"}</definedName>
    <definedName name="__IntlFixup" hidden="1">TRUE</definedName>
    <definedName name="__kk1" hidden="1">{#N/A,#N/A,FALSE,"Assessment";#N/A,#N/A,FALSE,"Staffing";#N/A,#N/A,FALSE,"Hires";#N/A,#N/A,FALSE,"Assumptions"}</definedName>
    <definedName name="__KKK1" hidden="1">{#N/A,#N/A,FALSE,"Assessment";#N/A,#N/A,FALSE,"Staffing";#N/A,#N/A,FALSE,"Hires";#N/A,#N/A,FALSE,"Assumptions"}</definedName>
    <definedName name="__wrn1" hidden="1">{"holdco",#N/A,FALSE,"Summary Financials";"holdco",#N/A,FALSE,"Summary Financials"}</definedName>
    <definedName name="__wrn2" hidden="1">{"holdco",#N/A,FALSE,"Summary Financials";"holdco",#N/A,FALSE,"Summary Financials"}</definedName>
    <definedName name="__wrn3" hidden="1">{"holdco",#N/A,FALSE,"Summary Financials";"holdco",#N/A,FALSE,"Summary Financials"}</definedName>
    <definedName name="__wrn7" hidden="1">{"Model Summary",#N/A,FALSE,"Print Chart";"Holdco",#N/A,FALSE,"Print Chart";"Genco",#N/A,FALSE,"Print Chart";"Servco",#N/A,FALSE,"Print Chart";"Genco_Detail",#N/A,FALSE,"Summary Financials";"Servco_Detail",#N/A,FALSE,"Summary Financials"}</definedName>
    <definedName name="__wrn8" hidden="1">{"holdco",#N/A,FALSE,"Summary Financials";"holdco",#N/A,FALSE,"Summary Financials"}</definedName>
    <definedName name="_139__123Graph_LBL_DCHART_3" hidden="1">[2]Graphs!$D$59:$D$59</definedName>
    <definedName name="_142__123Graph_LBL_FCHART_1" hidden="1">[2]Graphs!$G$59:$G$59</definedName>
    <definedName name="_143__123Graph_LBL_FCHART_3" hidden="1">[2]Graphs!$G$59:$G$59</definedName>
    <definedName name="_33__123Graph_LBL_ECHART_3" hidden="1">[2]Graphs!$F$59:$F$59</definedName>
    <definedName name="_34__123Graph_LBL_FCHART_1" hidden="1">[2]Graphs!$G$59:$G$59</definedName>
    <definedName name="_35__123Graph_LBL_FCHART_3" hidden="1">[2]Graphs!$G$59:$G$59</definedName>
    <definedName name="_49__123Graph_LBL_FCHART_1" hidden="1">[2]Graphs!$G$59:$G$59</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#REF!</definedName>
    <definedName name="_Key1" hidden="1">#REF!</definedName>
    <definedName name="_Key2" hidden="1">#REF!</definedName>
    <definedName name="_Order1" hidden="1">255</definedName>
    <definedName name="_Order2" hidden="1">0</definedName>
    <definedName name="_Sort" hidden="1">#REF!</definedName>
    <definedName name="a" hidden="1">#REF!</definedName>
    <definedName name="AAA_duser" hidden="1">"OFF"</definedName>
    <definedName name="AAB_GSPPG" hidden="1">"AAB_Goldman Sachs PPG Chart Utilities 1.0g"</definedName>
    <definedName name="AccessDatabase" hidden="1">"C:\DATA\KEVIN\MODELS\Model 0218.mdb"</definedName>
    <definedName name="AccLife">[3]Input!$E$140</definedName>
    <definedName name="ActiveScenario">'[4]Scenario Manager'!$D$4</definedName>
    <definedName name="ACwvu.CapersView." hidden="1">[5]Sheet1!#REF!</definedName>
    <definedName name="ACwvu.Japan_Capers_Ed_Pub." hidden="1">#REF!</definedName>
    <definedName name="ACwvu.KJP_CC." hidden="1">#REF!</definedName>
    <definedName name="b" hidden="1">{#N/A,#N/A,FALSE,"DI 2 YEAR MASTER SCHEDULE"}</definedName>
    <definedName name="BaseRPI">[3]Input!$E$10</definedName>
    <definedName name="bb" hidden="1">{#N/A,#N/A,FALSE,"PRJCTED MNTHLY QTY's"}</definedName>
    <definedName name="bbbb" hidden="1">{#N/A,#N/A,FALSE,"PRJCTED QTRLY QTY's"}</definedName>
    <definedName name="bbbbbb" hidden="1">{#N/A,#N/A,FALSE,"PRJCTED QTRLY QTY's"}</definedName>
    <definedName name="BExEZ4HBCC06708765M8A06KCR7P" hidden="1">#N/A</definedName>
    <definedName name="BLPH1" hidden="1">[6]Sheet2!#REF!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[6]Sheet2!#REF!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'[7]Risk-Free Rate'!$AQ$15</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'[7]Risk-Free Rate'!$AN$15</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'[7]Risk-Free Rate'!$AK$15</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'[7]Risk-Free Rate'!$AH$15</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'[7]Risk-Free Rate'!$AE$15</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'[7]Risk-Free Rate'!$AB$15</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'[7]Risk-Free Rate'!$Y$15</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'[7]Risk-Free Rate'!$V$15</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'[7]Risk-Free Rate'!$S$15</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'[7]Risk-Free Rate'!$P$15</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'[7]Risk-Free Rate'!$M$15</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'[7]Risk-Free Rate'!$J$15</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'[7]Risk-Free Rate'!$G$15</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'[7]Risk-Free Rate'!$D$15</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'[7]Risk-Free Rate'!$A$15</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[6]Sheet2!#REF!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usinessType">[4]Validation!$E$104:$E$106</definedName>
    <definedName name="Busservdata">[8]Busservdata!$BB$4:$BN$45</definedName>
    <definedName name="Busservrows">[8]Busservdata!$D$4:$D$45</definedName>
    <definedName name="Bussplitdata">[8]Busservdata!$BB$656:$BN$663</definedName>
    <definedName name="Bussplitrows">[8]Busservdata!$BA$656:$BA$663</definedName>
    <definedName name="CapexProfile">[9]Input!$E$344:$H$344</definedName>
    <definedName name="CapitalisationMethod">[4]Validation!$E$324:$E$325</definedName>
    <definedName name="CapitalisationRate">[4]Validation!$E$344:$E$358</definedName>
    <definedName name="CoD">[4]Financing!$E$168:$E$182</definedName>
    <definedName name="CoE">[4]Financing!$E$12:$E$26</definedName>
    <definedName name="CompetitionScenario">[4]Validation!$E$419:$E$424</definedName>
    <definedName name="Compname">[10]Universal_Data!$C$8</definedName>
    <definedName name="compname2">'[11]Universal data'!$C$8</definedName>
    <definedName name="Compound">[9]Input!$E$13:$AP$13</definedName>
    <definedName name="Counterparty">'[12]0.05_Lookup_Tables'!$M$31:$M$34</definedName>
    <definedName name="Currency">'[12]0.05_Lookup_Tables'!$M$19:$M$25</definedName>
    <definedName name="Cwvu.CapersView." hidden="1">[5]Sheet1!#REF!</definedName>
    <definedName name="Cwvu.Japan_Capers_Ed_Pub." hidden="1">[5]Sheet1!#REF!</definedName>
    <definedName name="DebtInflationIndex">[4]Financing!$E$388:$E$392</definedName>
    <definedName name="DepreciationMethod">[4]Validation!$E$139:$E$141</definedName>
    <definedName name="DNO_Number">'[13]User Interface'!$J$5</definedName>
    <definedName name="DNO_Select">'[13]User Interface'!$B$44:$C$58</definedName>
    <definedName name="ETConsumerBill">[4]Validation!$E$401:$E$403</definedName>
    <definedName name="ExitCosts">[9]Input!$C$367:$F$376</definedName>
    <definedName name="f" hidden="1">{"'PRODUCTIONCOST SHEET'!$B$3:$G$48"}</definedName>
    <definedName name="FBPQ_Convert">[9]Input!$E$18:$AP$18</definedName>
    <definedName name="ff" hidden="1">{#N/A,#N/A,FALSE,"PRJCTED MNTHLY QTY's"}</definedName>
    <definedName name="fffff" hidden="1">{#N/A,#N/A,FALSE,"PRJCTED QTRLY QTY's"}</definedName>
    <definedName name="filedate">#REF!</definedName>
    <definedName name="filename">#REF!</definedName>
    <definedName name="filepath">#REF!</definedName>
    <definedName name="FirstYearSpend">[9]Input!$E$378</definedName>
    <definedName name="FormOfControl">[4]Validation!$E$92:$E$93</definedName>
    <definedName name="GearingTarget">[4]Financing!$E$245:$E$259</definedName>
    <definedName name="gjk" hidden="1">{#N/A,#N/A,FALSE,"DI 2 YEAR MASTER SCHEDULE"}</definedName>
    <definedName name="Graph_Cbill_ETO">OFFSET([4]SRP!$E$151,0,1,1,[4]SRP!$F$10)</definedName>
    <definedName name="Graph_Cbill_GSO">OFFSET([4]SRP!$E$153,0,1,1,[4]SRP!$F$10)</definedName>
    <definedName name="Graph_Cbill_GTO">OFFSET([4]SRP!$E$152,0,1,1,[4]SRP!$F$10)</definedName>
    <definedName name="Graph_Cbill_Yr">OFFSET([4]SRP!$E$148,0,1,1,[4]SRP!$F$10)</definedName>
    <definedName name="Graph_CF_value">OFFSET([4]SRP!$E$69,0,1,1,[4]SRP!$F$10)</definedName>
    <definedName name="Graph_CF_Yrs">OFFSET([4]SRP!$E$67,0,1,1,[4]SRP!$F$10)</definedName>
    <definedName name="Graph_E_1">OFFSET([4]SRP!$E$95,0,1,1,[4]SRP!$F$10)</definedName>
    <definedName name="Graph_E_2">OFFSET([4]SRP!$E$96,0,1,1,[4]SRP!$F$10)</definedName>
    <definedName name="Graph_E_3">OFFSET([4]SRP!$E$97,0,1,1,[4]SRP!$F$10)</definedName>
    <definedName name="Graph_E_4">OFFSET([4]SRP!$E$98,0,1,1,[4]SRP!$F$10)</definedName>
    <definedName name="Graph_E_5">OFFSET([4]SRP!$E$99,0,1,1,[4]SRP!$F$10)</definedName>
    <definedName name="Graph_E_Yrs">OFFSET([4]SRP!$E$92,0,1,1,[4]SRP!$F$10)</definedName>
    <definedName name="Graph_RAV_value">OFFSET([4]SRP!$E$44,0,1,1,[4]SRP!$F$10)</definedName>
    <definedName name="Graph_RAV_Yrs">OFFSET([4]SRP!$E$42,0,1,1,[4]SRP!$F$10)</definedName>
    <definedName name="Graph_Rev_Totex">OFFSET([4]SRP!$E$19,0,1,1,[4]SRP!$F$10)</definedName>
    <definedName name="Graph_Rev_Value1">OFFSET([4]SRP!$E$18,0,1,1,[4]SRP!$F$10)</definedName>
    <definedName name="Graph_Rev_Yrs1">OFFSET([4]SRP!$E$16,0,1,1,[4]SRP!$F$10)</definedName>
    <definedName name="Graph_RoRE">OFFSET([4]SRP!$E$126,0,1,1,[4]SRP!$F$10)</definedName>
    <definedName name="Graph_RoRE_Yr">OFFSET([4]SRP!$E$123,0,1,1,[4]SRP!$F$10)</definedName>
    <definedName name="GTConsumerBill">[4]Validation!$E$410:$E$412</definedName>
    <definedName name="gwge" hidden="1">#REF!</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uhdh1">'[14]Universal data'!$C$20</definedName>
    <definedName name="HTML_CodePage" hidden="1">1252</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Hyp_A2_Log">#REF!</definedName>
    <definedName name="IB_WDA">[9]Input!$E$37</definedName>
    <definedName name="InflationIndex">[4]Validation!$E$39:$E$42</definedName>
    <definedName name="InflationScenario">[4]Validation!$E$47:$E$62</definedName>
    <definedName name="l" hidden="1">{#N/A,#N/A,FALSE,"DI 2 YEAR MASTER SCHEDULE"}</definedName>
    <definedName name="ListOffset" hidden="1">1</definedName>
    <definedName name="lkl" hidden="1">{#N/A,#N/A,FALSE,"DI 2 YEAR MASTER SCHEDULE"}</definedName>
    <definedName name="LL_WDA">[9]Input!$E$38</definedName>
    <definedName name="Loantype">'[12]0.05_Lookup_Tables'!$L$9:$L$13</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g">#REF!</definedName>
    <definedName name="master_error_check">[15]ToC!$G$2</definedName>
    <definedName name="master_warning_check">[15]ToC!$I$2</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ODBasis">[4]Validation!$E$461:$E$462</definedName>
    <definedName name="nn" hidden="1">{#N/A,#N/A,FALSE,"PRJCTED QTRLY $'s"}</definedName>
    <definedName name="NominalLabel">[9]Input!$E$19</definedName>
    <definedName name="NonControlOpex">'[4]Totex Inputs'!$E$1346:$E$1350</definedName>
    <definedName name="Pal_Workbook_GUID" hidden="1">"LJ9YVKRJVQ1A1KNUG7XIT5A9"</definedName>
    <definedName name="PostVestLife">[9]Input!$E$153</definedName>
    <definedName name="PP_WDA">[9]Input!$E$40</definedName>
    <definedName name="ProjectStatus">[4]Validation!$E$430:$E$431</definedName>
    <definedName name="qs" hidden="1">{#N/A,#N/A,FALSE,"PRJCTED MNTHLY QTY's"}</definedName>
    <definedName name="QualitativeRating">[4]Validation!$E$437:$E$439</definedName>
    <definedName name="Rank">'[12]0.05_Lookup_Tables'!$M$9:$M$12</definedName>
    <definedName name="RAVOptions">[3]UserInterface!$B$48</definedName>
    <definedName name="RDScenario">[9]Input!$G$289:$L$313</definedName>
    <definedName name="RealLabel">[3]Input!$E$21</definedName>
    <definedName name="Ref_Col">#REF!</definedName>
    <definedName name="Ref_Data">#REF!</definedName>
    <definedName name="Ref_Row">#REF!</definedName>
    <definedName name="Ref_Sheet">#REF!</definedName>
    <definedName name="REF_WDA">[9]Input!$E$41</definedName>
    <definedName name="Referencerate">'[12]0.05_Lookup_Tables'!$L$19:$L$27</definedName>
    <definedName name="Repyear2">'[16]Universal data'!$C$21</definedName>
    <definedName name="RevDriver">[9]Input!$C$316:$I$341</definedName>
    <definedName name="RevDrivers">[3]UserInterface!$B$72</definedName>
    <definedName name="RevIndex">[9]Input!$E$383:$AP$383</definedName>
    <definedName name="RevLife">[9]Input!$E$154</definedName>
    <definedName name="RiskAfterRecalcMacro" hidden="1">"Simulation"</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cenario">[4]Validation!$E$153:$E$158</definedName>
    <definedName name="RiskShowRiskWindowAtEndOfSimulation">TRUE</definedName>
    <definedName name="RiskStandardRecalc" hidden="1">1</definedName>
    <definedName name="RiskSubScenario">[4]Validation!$E$445:$E$450</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ng_non_op_cap_cat">'[17]Developer Settings'!$E$1167:$E$1172</definedName>
    <definedName name="RPEIndex">[4]Validation!$E$67:$E$72</definedName>
    <definedName name="RPI">[3]Input!$E$8:$AL$8</definedName>
    <definedName name="Rwvu.CapersView." hidden="1">#REF!</definedName>
    <definedName name="Rwvu.Japan_Capers_Ed_Pub."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econdYearSpend">[9]Input!$E$379</definedName>
    <definedName name="Smooth">[3]Input!$E$139</definedName>
    <definedName name="SOAdditional">'[4]Incentives Inputs'!$E$270:$E$274</definedName>
    <definedName name="SoDepreciation">'[4]Depr Inputs'!$E$59:$E$68</definedName>
    <definedName name="SoLegacyAdj">[4]Validation!$E$314:$E$319</definedName>
    <definedName name="SoNonTotexRev">[4]Validation!$E$267:$E$272</definedName>
    <definedName name="SoPension">[4]Validation!$E$390:$E$395</definedName>
    <definedName name="SoPool">'[4]Tax Inputs'!$E$379:$E$383</definedName>
    <definedName name="SoTransfer">'[4]Inflation Inputs'!$E$92:$E$96</definedName>
    <definedName name="Specialfeatures">'[12]0.05_Lookup_Tables'!$L$31:$L$34</definedName>
    <definedName name="StartDate">[9]Input!$E$7</definedName>
    <definedName name="Status">[4]Validation!$E$371:$E$373</definedName>
    <definedName name="Stock">[18]Input!$E$67:$AL$67</definedName>
    <definedName name="Swaplegs">'[12]0.05_Lookup_Tables'!$L$38:$L$39</definedName>
    <definedName name="Swvu.CapersView." hidden="1">[5]Sheet1!#REF!</definedName>
    <definedName name="Swvu.Japan_Capers_Ed_Pub." hidden="1">#REF!</definedName>
    <definedName name="Swvu.KJP_CC." hidden="1">#REF!</definedName>
    <definedName name="t">[3]Input!$E$20</definedName>
    <definedName name="T1Allowances">[4]Validation!$E$163:$E$178</definedName>
    <definedName name="T1Totex">[4]Validation!$E$215:$E$230</definedName>
    <definedName name="T2Allowances">[4]Validation!$E$183:$E$200</definedName>
    <definedName name="T2Totex">[4]Validation!$E$235:$E$250</definedName>
    <definedName name="TaxAdd">[18]Input!$E$193:$AL$193</definedName>
    <definedName name="TaxAdj">[18]Input!$E$196:$AL$196</definedName>
    <definedName name="TaxDed">[18]Input!$E$194:$AL$194</definedName>
    <definedName name="TaxDepn">[18]Depn!$E$29:$AL$29</definedName>
    <definedName name="TaxPools">[4]Validation!$E$297:$E$299</definedName>
    <definedName name="TaxRate">'[4]Tax Inputs'!$E$12:$E$16</definedName>
    <definedName name="TaxTreatment">[4]Validation!$E$330:$E$332</definedName>
    <definedName name="TaxWarning">[19]Input!$E$20</definedName>
    <definedName name="timeline_year_end">'[15]Developer Settings'!$AA$48:$HK$48</definedName>
    <definedName name="timeline_year_start">'[15]Developer Settings'!$AA$47:$HK$47</definedName>
    <definedName name="timeline_years">'[15]Developer Settings'!$AA$49:$HK$49</definedName>
    <definedName name="Timing">[4]Validation!$E$337:$E$339</definedName>
    <definedName name="TIRG_Adv">[18]UserInterface!$B$60</definedName>
    <definedName name="TIRG_CoC">[18]Input!$E$245</definedName>
    <definedName name="TIRG_Option">[18]UserInterface!$B$54</definedName>
    <definedName name="TIRGLife">[18]Input!$E$246</definedName>
    <definedName name="TOAdditional">'[4]Incentives Inputs'!$E$260:$E$264</definedName>
    <definedName name="ToDepreciation">'[4]Depr Inputs'!$E$12:$E$21</definedName>
    <definedName name="ToLegacyAdj">[4]Validation!$E$304:$E$309</definedName>
    <definedName name="Tolerance">[4]Global!$F$24</definedName>
    <definedName name="ToNonTotexRev">[4]Validation!$E$255:$E$262</definedName>
    <definedName name="ToPension">[4]Validation!$E$379:$E$384</definedName>
    <definedName name="ToPool">'[4]Tax Inputs'!$E$293:$E$297</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ToTransfer">'[4]Inflation Inputs'!$E$82:$E$86</definedName>
    <definedName name="TransitionBasis">[4]Validation!$E$146:$E$148</definedName>
    <definedName name="Turnover">[18]Input!$E$49:$AL$49</definedName>
    <definedName name="TWDV">[18]Depn!$E$37:$AL$37</definedName>
    <definedName name="u" hidden="1">{#VALUE!,#N/A,FALSE,0}</definedName>
    <definedName name="UAG" hidden="1">{#N/A,#N/A,FALSE,"DI 2 YEAR MASTER SCHEDULE"}</definedName>
    <definedName name="UCACONV">[9]Input!$E$381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seprofiledrevenues">'[13]User Interface'!$J$33</definedName>
    <definedName name="v" hidden="1">{"Japan_Capers_Ed_Pub",#N/A,FALSE,"DI 2 YEAR MASTER SCHEDULE"}</definedName>
    <definedName name="val_31a">'[17]Developer Settings'!$E$738</definedName>
    <definedName name="val_selected_price_base">'[17]Developer Settings'!$E$1262:$E$1263</definedName>
    <definedName name="val_sf">[20]Setup!$R$19</definedName>
    <definedName name="val_tolerance">'[15]Developer Settings'!$E$1074</definedName>
    <definedName name="val_year_abbreviation">'[17]Developer Settings'!$E$1237:$E$1256</definedName>
    <definedName name="valuevx">42.314159</definedName>
    <definedName name="VWACC">[18]PostTaxRev!$E$10:$AL$10</definedName>
    <definedName name="wrn.CapersPlotter." hidden="1">{#N/A,#N/A,FALSE,"DI 2 YEAR MASTER SCHEDULE"}</definedName>
    <definedName name="wrn.Edutainment._.Priority._.List." hidden="1">{#N/A,#N/A,FALSE,"DI 2 YEAR MASTER SCHEDULE"}</definedName>
    <definedName name="wrn.Japan_Capers_Ed._.Pub." hidden="1">{"Japan_Capers_Ed_Pub",#N/A,FALSE,"DI 2 YEAR MASTER SCHEDULE"}</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hidden="1">{#N/A,#N/A,FALSE,"DI 2 YEAR MASTER SCHEDULE"}</definedName>
    <definedName name="XFactor">[18]Input!$E$22:$AL$22</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earsSinceVesting">[18]Input!$E$145</definedName>
    <definedName name="YesNo">[4]Validation!$E$77:$E$78</definedName>
    <definedName name="z" hidden="1">{#N/A,#N/A,FALSE,"DI 2 YEAR MASTER SCHEDULE"}</definedName>
    <definedName name="Z_9A428CE1_B4D9_11D0_A8AA_0000C071AEE7_.wvu.Cols" hidden="1">[5]Sheet1!$A$1:$Q$65536,[5]Sheet1!$Y$1:$Z$65536</definedName>
    <definedName name="Z_9A428CE1_B4D9_11D0_A8AA_0000C071AEE7_.wvu.PrintArea" hidden="1">#REF!</definedName>
    <definedName name="zCompany">[4]Global!$F$12</definedName>
    <definedName name="zDate_Headings">[4]Global!$35:$35</definedName>
    <definedName name="zDPW">[4]Global!$J$41</definedName>
    <definedName name="zDpY">[4]Global!$J$38</definedName>
    <definedName name="zEndDates">[4]Global!$34:$34</definedName>
    <definedName name="zFYE">[4]Global!$J$40</definedName>
    <definedName name="zLblHis">[4]Global!$J$45</definedName>
    <definedName name="zMDate">[4]Global!$F$22</definedName>
    <definedName name="zMheading">[4]Global!$F$21</definedName>
    <definedName name="zMnthFY">[4]Global!$93:$93</definedName>
    <definedName name="zModelCheck">[4]TOC!$E$15</definedName>
    <definedName name="zModelEndDate">[4]Global!$J$39</definedName>
    <definedName name="zModelPerNo">[4]Global!$80:$80</definedName>
    <definedName name="zModelWarningCheck">[4]TOC!$G$15</definedName>
    <definedName name="zMonthly">[4]Global!$J$86</definedName>
    <definedName name="zMpHY">[4]Global!$J$100</definedName>
    <definedName name="zMpQtr">[4]Global!$J$101</definedName>
    <definedName name="zPeriodScale">[4]Global!$J$36</definedName>
    <definedName name="zPeriodScales">[4]Global!$F$83:$F$87</definedName>
    <definedName name="zPeriodsPerYear">[4]Global!$J$83:$J$87</definedName>
    <definedName name="zPerType">[4]Global!$32:$32</definedName>
    <definedName name="zPpY">[4]Global!$J$37</definedName>
    <definedName name="zProjName">[4]Global!$F$11</definedName>
    <definedName name="zQuarterly">[4]Global!$J$85</definedName>
    <definedName name="zSemiAnnually">[4]Global!$J$84</definedName>
    <definedName name="zStartActual">[4]Global!$L$46</definedName>
    <definedName name="zVersion">[4]Global!$F$23</definedName>
    <definedName name="zWeekly">[4]Global!$J$87</definedName>
    <definedName name="ZZZ_Subtitle">'[15]Developer Settings'!$F$26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3" i="1" l="1"/>
  <c r="H8" i="1"/>
  <c r="I8" i="1"/>
  <c r="H7" i="1"/>
  <c r="F11" i="1"/>
  <c r="C62" i="3" l="1"/>
  <c r="I62" i="3" s="1"/>
  <c r="K62" i="3" s="1"/>
  <c r="K24" i="3" s="1"/>
  <c r="J61" i="3"/>
  <c r="H61" i="3"/>
  <c r="F61" i="3"/>
  <c r="E61" i="3"/>
  <c r="D61" i="3"/>
  <c r="C61" i="3"/>
  <c r="I60" i="3"/>
  <c r="K60" i="3" s="1"/>
  <c r="I59" i="3"/>
  <c r="K59" i="3" s="1"/>
  <c r="I58" i="3"/>
  <c r="K58" i="3" s="1"/>
  <c r="G58" i="3"/>
  <c r="G57" i="3"/>
  <c r="I57" i="3" s="1"/>
  <c r="K57" i="3" s="1"/>
  <c r="I56" i="3"/>
  <c r="K56" i="3" s="1"/>
  <c r="G56" i="3"/>
  <c r="G55" i="3" s="1"/>
  <c r="H54" i="3"/>
  <c r="F54" i="3"/>
  <c r="E54" i="3"/>
  <c r="D54" i="3"/>
  <c r="C54" i="3"/>
  <c r="G53" i="3"/>
  <c r="G52" i="3" s="1"/>
  <c r="J22" i="3"/>
  <c r="I51" i="3"/>
  <c r="K51" i="3" s="1"/>
  <c r="G50" i="3"/>
  <c r="F50" i="3"/>
  <c r="E50" i="3"/>
  <c r="D50" i="3"/>
  <c r="H49" i="3"/>
  <c r="I49" i="3" s="1"/>
  <c r="K49" i="3" s="1"/>
  <c r="K48" i="3"/>
  <c r="I48" i="3"/>
  <c r="I47" i="3"/>
  <c r="K47" i="3" s="1"/>
  <c r="C47" i="3"/>
  <c r="C50" i="3" s="1"/>
  <c r="J50" i="3"/>
  <c r="I46" i="3"/>
  <c r="I50" i="3" s="1"/>
  <c r="K45" i="3"/>
  <c r="I45" i="3"/>
  <c r="H44" i="3"/>
  <c r="G44" i="3"/>
  <c r="F44" i="3"/>
  <c r="E44" i="3"/>
  <c r="I44" i="3" s="1"/>
  <c r="D44" i="3"/>
  <c r="C44" i="3"/>
  <c r="K43" i="3"/>
  <c r="I43" i="3"/>
  <c r="K42" i="3"/>
  <c r="I42" i="3"/>
  <c r="I41" i="3"/>
  <c r="K41" i="3" s="1"/>
  <c r="J44" i="3"/>
  <c r="I40" i="3"/>
  <c r="H39" i="3"/>
  <c r="G39" i="3"/>
  <c r="C39" i="3"/>
  <c r="J38" i="3"/>
  <c r="I38" i="3"/>
  <c r="K38" i="3" s="1"/>
  <c r="E37" i="3"/>
  <c r="I37" i="3" s="1"/>
  <c r="K37" i="3" s="1"/>
  <c r="D36" i="3"/>
  <c r="D35" i="3" s="1"/>
  <c r="J19" i="3"/>
  <c r="E35" i="3"/>
  <c r="F34" i="3"/>
  <c r="F19" i="3" s="1"/>
  <c r="J33" i="3"/>
  <c r="I33" i="3"/>
  <c r="H33" i="3"/>
  <c r="G33" i="3"/>
  <c r="F33" i="3"/>
  <c r="E33" i="3"/>
  <c r="D33" i="3"/>
  <c r="C33" i="3"/>
  <c r="I32" i="3"/>
  <c r="K32" i="3" s="1"/>
  <c r="I31" i="3"/>
  <c r="I30" i="3"/>
  <c r="K29" i="3"/>
  <c r="I29" i="3"/>
  <c r="K28" i="3"/>
  <c r="I28" i="3"/>
  <c r="I27" i="3"/>
  <c r="K27" i="3" s="1"/>
  <c r="J24" i="3"/>
  <c r="H24" i="3"/>
  <c r="G24" i="3"/>
  <c r="F24" i="3"/>
  <c r="E24" i="3"/>
  <c r="D24" i="3"/>
  <c r="I24" i="3" s="1"/>
  <c r="J23" i="3"/>
  <c r="H23" i="3"/>
  <c r="F23" i="3"/>
  <c r="E23" i="3"/>
  <c r="D23" i="3"/>
  <c r="H22" i="3"/>
  <c r="F22" i="3"/>
  <c r="E22" i="3"/>
  <c r="D22" i="3"/>
  <c r="H21" i="3"/>
  <c r="G21" i="3"/>
  <c r="F21" i="3"/>
  <c r="E21" i="3"/>
  <c r="D21" i="3"/>
  <c r="I21" i="3" s="1"/>
  <c r="J20" i="3"/>
  <c r="G20" i="3"/>
  <c r="F20" i="3"/>
  <c r="E20" i="3"/>
  <c r="D20" i="3"/>
  <c r="H19" i="3"/>
  <c r="G19" i="3"/>
  <c r="E19" i="3"/>
  <c r="J18" i="3"/>
  <c r="H18" i="3"/>
  <c r="G18" i="3"/>
  <c r="F18" i="3"/>
  <c r="F25" i="3" s="1"/>
  <c r="E18" i="3"/>
  <c r="E25" i="3" s="1"/>
  <c r="D18" i="3"/>
  <c r="I18" i="3" s="1"/>
  <c r="C60" i="2"/>
  <c r="J59" i="2"/>
  <c r="H59" i="2"/>
  <c r="F59" i="2"/>
  <c r="E59" i="2"/>
  <c r="D59" i="2"/>
  <c r="C59" i="2"/>
  <c r="I58" i="2"/>
  <c r="K58" i="2" s="1"/>
  <c r="K57" i="2"/>
  <c r="I57" i="2"/>
  <c r="I56" i="2"/>
  <c r="K56" i="2" s="1"/>
  <c r="G56" i="2"/>
  <c r="G55" i="2"/>
  <c r="I55" i="2" s="1"/>
  <c r="K55" i="2" s="1"/>
  <c r="G54" i="2"/>
  <c r="I54" i="2" s="1"/>
  <c r="K54" i="2" s="1"/>
  <c r="G53" i="2"/>
  <c r="G59" i="2" s="1"/>
  <c r="J52" i="2"/>
  <c r="F52" i="2"/>
  <c r="E52" i="2"/>
  <c r="D52" i="2"/>
  <c r="C52" i="2"/>
  <c r="I51" i="2"/>
  <c r="I52" i="2" s="1"/>
  <c r="G51" i="2"/>
  <c r="I50" i="2"/>
  <c r="K50" i="2" s="1"/>
  <c r="H50" i="2"/>
  <c r="H22" i="2" s="1"/>
  <c r="G50" i="2"/>
  <c r="G52" i="2" s="1"/>
  <c r="I49" i="2"/>
  <c r="K49" i="2" s="1"/>
  <c r="J48" i="2"/>
  <c r="H48" i="2"/>
  <c r="G48" i="2"/>
  <c r="F48" i="2"/>
  <c r="E48" i="2"/>
  <c r="D48" i="2"/>
  <c r="C48" i="2"/>
  <c r="I47" i="2"/>
  <c r="K47" i="2" s="1"/>
  <c r="K46" i="2"/>
  <c r="I46" i="2"/>
  <c r="K45" i="2"/>
  <c r="I45" i="2"/>
  <c r="I48" i="2" s="1"/>
  <c r="J44" i="2"/>
  <c r="H44" i="2"/>
  <c r="G44" i="2"/>
  <c r="F44" i="2"/>
  <c r="E44" i="2"/>
  <c r="D44" i="2"/>
  <c r="C44" i="2"/>
  <c r="K43" i="2"/>
  <c r="I43" i="2"/>
  <c r="I42" i="2"/>
  <c r="K42" i="2" s="1"/>
  <c r="I41" i="2"/>
  <c r="K41" i="2" s="1"/>
  <c r="I40" i="2"/>
  <c r="K40" i="2" s="1"/>
  <c r="J39" i="2"/>
  <c r="H39" i="2"/>
  <c r="G39" i="2"/>
  <c r="C39" i="2"/>
  <c r="I38" i="2"/>
  <c r="K38" i="2" s="1"/>
  <c r="D36" i="2"/>
  <c r="I36" i="2" s="1"/>
  <c r="K36" i="2" s="1"/>
  <c r="E35" i="2"/>
  <c r="F34" i="2"/>
  <c r="I34" i="2" s="1"/>
  <c r="J33" i="2"/>
  <c r="H33" i="2"/>
  <c r="G33" i="2"/>
  <c r="F33" i="2"/>
  <c r="E33" i="2"/>
  <c r="D33" i="2"/>
  <c r="C33" i="2"/>
  <c r="I32" i="2"/>
  <c r="K32" i="2" s="1"/>
  <c r="I31" i="2"/>
  <c r="I30" i="2"/>
  <c r="K29" i="2"/>
  <c r="I29" i="2"/>
  <c r="I28" i="2"/>
  <c r="K28" i="2" s="1"/>
  <c r="I27" i="2"/>
  <c r="K27" i="2" s="1"/>
  <c r="J24" i="2"/>
  <c r="G24" i="2"/>
  <c r="F24" i="2"/>
  <c r="E24" i="2"/>
  <c r="D24" i="2"/>
  <c r="J23" i="2"/>
  <c r="H23" i="2"/>
  <c r="G23" i="2"/>
  <c r="F23" i="2"/>
  <c r="I23" i="2" s="1"/>
  <c r="E23" i="2"/>
  <c r="D23" i="2"/>
  <c r="J22" i="2"/>
  <c r="G22" i="2"/>
  <c r="F22" i="2"/>
  <c r="E22" i="2"/>
  <c r="D22" i="2"/>
  <c r="J21" i="2"/>
  <c r="H21" i="2"/>
  <c r="G21" i="2"/>
  <c r="F21" i="2"/>
  <c r="I21" i="2" s="1"/>
  <c r="E21" i="2"/>
  <c r="D21" i="2"/>
  <c r="J20" i="2"/>
  <c r="H20" i="2"/>
  <c r="G20" i="2"/>
  <c r="F20" i="2"/>
  <c r="I20" i="2" s="1"/>
  <c r="E20" i="2"/>
  <c r="D20" i="2"/>
  <c r="J19" i="2"/>
  <c r="H19" i="2"/>
  <c r="G19" i="2"/>
  <c r="F19" i="2"/>
  <c r="J18" i="2"/>
  <c r="J25" i="2" s="1"/>
  <c r="H18" i="2"/>
  <c r="G18" i="2"/>
  <c r="G25" i="2" s="1"/>
  <c r="F18" i="2"/>
  <c r="F25" i="2" s="1"/>
  <c r="E18" i="2"/>
  <c r="D18" i="2"/>
  <c r="I20" i="1"/>
  <c r="H20" i="1"/>
  <c r="J20" i="1" s="1"/>
  <c r="H19" i="1"/>
  <c r="F19" i="1"/>
  <c r="I19" i="1" s="1"/>
  <c r="H18" i="1"/>
  <c r="F18" i="1"/>
  <c r="I18" i="1" s="1"/>
  <c r="I17" i="1"/>
  <c r="H17" i="1"/>
  <c r="I16" i="1"/>
  <c r="H16" i="1"/>
  <c r="I15" i="1"/>
  <c r="H15" i="1"/>
  <c r="H14" i="1"/>
  <c r="I14" i="1"/>
  <c r="I13" i="1"/>
  <c r="H13" i="1"/>
  <c r="I12" i="1"/>
  <c r="H12" i="1"/>
  <c r="H11" i="1"/>
  <c r="I11" i="1"/>
  <c r="I10" i="1"/>
  <c r="H10" i="1"/>
  <c r="E9" i="1"/>
  <c r="E21" i="1" s="1"/>
  <c r="F9" i="1" s="1"/>
  <c r="I9" i="1" s="1"/>
  <c r="I7" i="1"/>
  <c r="J7" i="1" s="1"/>
  <c r="H9" i="1" l="1"/>
  <c r="J17" i="1"/>
  <c r="I21" i="1"/>
  <c r="J10" i="1"/>
  <c r="J15" i="1"/>
  <c r="J12" i="1"/>
  <c r="J8" i="1"/>
  <c r="J16" i="1"/>
  <c r="B21" i="1"/>
  <c r="J11" i="1"/>
  <c r="J19" i="1"/>
  <c r="C21" i="1"/>
  <c r="J21" i="3"/>
  <c r="J25" i="3" s="1"/>
  <c r="K40" i="3"/>
  <c r="K44" i="3" s="1"/>
  <c r="D21" i="1"/>
  <c r="K34" i="2"/>
  <c r="K44" i="2"/>
  <c r="K21" i="2"/>
  <c r="K48" i="2"/>
  <c r="K20" i="2"/>
  <c r="D19" i="3"/>
  <c r="I19" i="3" s="1"/>
  <c r="D39" i="3"/>
  <c r="I35" i="3"/>
  <c r="K35" i="3" s="1"/>
  <c r="E39" i="2"/>
  <c r="K33" i="2"/>
  <c r="K18" i="2"/>
  <c r="J14" i="1"/>
  <c r="I55" i="3"/>
  <c r="K55" i="3" s="1"/>
  <c r="G61" i="3"/>
  <c r="G23" i="3"/>
  <c r="I23" i="3" s="1"/>
  <c r="J18" i="1"/>
  <c r="I22" i="2"/>
  <c r="I61" i="3"/>
  <c r="J13" i="1"/>
  <c r="K33" i="3"/>
  <c r="K18" i="3"/>
  <c r="G54" i="3"/>
  <c r="I54" i="3" s="1"/>
  <c r="I52" i="3"/>
  <c r="K52" i="3" s="1"/>
  <c r="G22" i="3"/>
  <c r="I22" i="3" s="1"/>
  <c r="D25" i="3"/>
  <c r="I18" i="2"/>
  <c r="E37" i="2"/>
  <c r="I37" i="2" s="1"/>
  <c r="K37" i="2" s="1"/>
  <c r="F39" i="2"/>
  <c r="J39" i="3"/>
  <c r="K46" i="3"/>
  <c r="K20" i="3" s="1"/>
  <c r="D35" i="2"/>
  <c r="I53" i="2"/>
  <c r="H20" i="3"/>
  <c r="H25" i="3" s="1"/>
  <c r="I34" i="3"/>
  <c r="K34" i="3" s="1"/>
  <c r="I36" i="3"/>
  <c r="K36" i="3" s="1"/>
  <c r="I53" i="3"/>
  <c r="K53" i="3" s="1"/>
  <c r="J54" i="3"/>
  <c r="I33" i="2"/>
  <c r="E39" i="3"/>
  <c r="I39" i="3" s="1"/>
  <c r="E19" i="2"/>
  <c r="E25" i="2" s="1"/>
  <c r="I44" i="2"/>
  <c r="H52" i="2"/>
  <c r="H60" i="2" s="1"/>
  <c r="F39" i="3"/>
  <c r="K51" i="2"/>
  <c r="K52" i="2" s="1"/>
  <c r="H50" i="3"/>
  <c r="H21" i="1"/>
  <c r="K21" i="3" l="1"/>
  <c r="A21" i="1"/>
  <c r="K22" i="3"/>
  <c r="H24" i="2"/>
  <c r="I60" i="2"/>
  <c r="K60" i="2" s="1"/>
  <c r="K24" i="2" s="1"/>
  <c r="I59" i="2"/>
  <c r="K53" i="2"/>
  <c r="D39" i="2"/>
  <c r="I35" i="2"/>
  <c r="D19" i="2"/>
  <c r="K22" i="2"/>
  <c r="K61" i="3"/>
  <c r="K23" i="3"/>
  <c r="K54" i="3"/>
  <c r="K50" i="3"/>
  <c r="G25" i="3"/>
  <c r="I20" i="3"/>
  <c r="K19" i="3"/>
  <c r="K25" i="3" s="1"/>
  <c r="K39" i="3"/>
  <c r="I25" i="3"/>
  <c r="F21" i="1"/>
  <c r="I19" i="2" l="1"/>
  <c r="D25" i="2"/>
  <c r="K35" i="2"/>
  <c r="I39" i="2"/>
  <c r="K23" i="2"/>
  <c r="K59" i="2"/>
  <c r="I24" i="2"/>
  <c r="H25" i="2"/>
  <c r="K39" i="2" l="1"/>
  <c r="K19" i="2"/>
  <c r="K25" i="2" s="1"/>
  <c r="J21" i="1"/>
  <c r="J9" i="1"/>
  <c r="I25" i="2"/>
</calcChain>
</file>

<file path=xl/sharedStrings.xml><?xml version="1.0" encoding="utf-8"?>
<sst xmlns="http://schemas.openxmlformats.org/spreadsheetml/2006/main" count="268" uniqueCount="103">
  <si>
    <t>Submission £</t>
  </si>
  <si>
    <t>Submission efficiency £</t>
  </si>
  <si>
    <t>Response view pre update to NG efficiencies</t>
  </si>
  <si>
    <t>Rationale</t>
  </si>
  <si>
    <t>Updated response view excluding all efficiencies</t>
  </si>
  <si>
    <t>Response view efficiency</t>
  </si>
  <si>
    <t>Total</t>
  </si>
  <si>
    <t>Network Capability</t>
  </si>
  <si>
    <t>Compressor Emissions</t>
  </si>
  <si>
    <t>Asset Health</t>
  </si>
  <si>
    <t>Decommissioning</t>
  </si>
  <si>
    <t>Opex Direct/CAI/BS</t>
  </si>
  <si>
    <t>Non Operational Capex</t>
  </si>
  <si>
    <t>Cyber Resilience IT - capex</t>
  </si>
  <si>
    <t>Cyber Resilience IT - opex</t>
  </si>
  <si>
    <t>Cyber Resilience OT - capex</t>
  </si>
  <si>
    <t>Now UIOLI no efficiency</t>
  </si>
  <si>
    <t>Cyber Resilience OT - opex</t>
  </si>
  <si>
    <t>Physical Security Resilience Capex</t>
  </si>
  <si>
    <t>Physical Security Resilience Opex</t>
  </si>
  <si>
    <t>Pension Costs</t>
  </si>
  <si>
    <t>SO Capex</t>
  </si>
  <si>
    <t>AH balance not subject to ex post review and relevant to 4% calculation</t>
  </si>
  <si>
    <t>Percentage of relevant capex</t>
  </si>
  <si>
    <t>The table below provides a reconciliation from the figures presented in the DD NGGT annex pdf document to the figures included in the NGGT response document. An explanation of the calculation is provided below.</t>
  </si>
  <si>
    <t>Ofgem figures:</t>
  </si>
  <si>
    <t>Column C</t>
  </si>
  <si>
    <t>Figures in column C have been copied directly from the Ofgem DD document</t>
  </si>
  <si>
    <t>Reconciling items:</t>
  </si>
  <si>
    <t>Column D</t>
  </si>
  <si>
    <t>Moving 'Other Asset Health Costs' into 'Asset Health' in line with the submission</t>
  </si>
  <si>
    <t>Column E</t>
  </si>
  <si>
    <t>Moving 'Decommissioning' costs per the submission into 'Decommissioning' line  in line with the submission</t>
  </si>
  <si>
    <t>Column F</t>
  </si>
  <si>
    <t>Moving 'Compressor decommissioning' costs per the submission into 'Compressors' line  in line with the submission</t>
  </si>
  <si>
    <t>Column G</t>
  </si>
  <si>
    <t>Merging TO/SO lines for simplicity</t>
  </si>
  <si>
    <t>Column H</t>
  </si>
  <si>
    <t>Adjusted figures:</t>
  </si>
  <si>
    <t>Column I</t>
  </si>
  <si>
    <t>Sum of columns C_H to calculate the reconciled figure</t>
  </si>
  <si>
    <t>Column J</t>
  </si>
  <si>
    <t>Figure taken directly from NG response</t>
  </si>
  <si>
    <t>Column K</t>
  </si>
  <si>
    <t>Calculated unreconciled differences</t>
  </si>
  <si>
    <t>Ofgem figures</t>
  </si>
  <si>
    <t>Reconciling items</t>
  </si>
  <si>
    <t>Adjusted figures</t>
  </si>
  <si>
    <t>NGGT BP baseline</t>
  </si>
  <si>
    <t>Put all AH together</t>
  </si>
  <si>
    <t>Move Decom to a separate line</t>
  </si>
  <si>
    <t>Move compressor decommissioning to compressors</t>
  </si>
  <si>
    <t>Merge TO/SO</t>
  </si>
  <si>
    <t>Efficiency pulled into separate line</t>
  </si>
  <si>
    <t>Calculated total</t>
  </si>
  <si>
    <t>Total per NG response</t>
  </si>
  <si>
    <t>Difference</t>
  </si>
  <si>
    <t>Load related expenditure</t>
  </si>
  <si>
    <t>Non-load related</t>
  </si>
  <si>
    <t>Other costs</t>
  </si>
  <si>
    <t>Non-op Capex</t>
  </si>
  <si>
    <t>Network operating costs</t>
  </si>
  <si>
    <t>Indirect costs</t>
  </si>
  <si>
    <t>Ongoing efficiency</t>
  </si>
  <si>
    <t>Load related</t>
  </si>
  <si>
    <t>Entry</t>
  </si>
  <si>
    <t>Exit</t>
  </si>
  <si>
    <t>Offtakes</t>
  </si>
  <si>
    <t>Offtakes (customer Contributions)</t>
  </si>
  <si>
    <t>Capitalised Opex adjustment</t>
  </si>
  <si>
    <t>Other Asset Health costs</t>
  </si>
  <si>
    <t>TO non-op Capex</t>
  </si>
  <si>
    <t>TO capitalised Opex adjustment</t>
  </si>
  <si>
    <t>SO non-op Capex</t>
  </si>
  <si>
    <t>SO capitalised Opex adjustment</t>
  </si>
  <si>
    <t>Cyber OT</t>
  </si>
  <si>
    <t>Cyber IT</t>
  </si>
  <si>
    <t>Phys sec capex</t>
  </si>
  <si>
    <t>Phys sec opex</t>
  </si>
  <si>
    <t>TO Direct Opex</t>
  </si>
  <si>
    <t>SO Direct Opex</t>
  </si>
  <si>
    <t>Indirect</t>
  </si>
  <si>
    <t>NGGT TO BSC</t>
  </si>
  <si>
    <t>NGGT SO BSC</t>
  </si>
  <si>
    <t>NGGT TO CAI</t>
  </si>
  <si>
    <t>NGGT SO CAI</t>
  </si>
  <si>
    <t>Quarry and Loss Categories</t>
  </si>
  <si>
    <t>Pension</t>
  </si>
  <si>
    <t>Reversal of error on cyber IT where the total include the Cyber IT UM value, this allows the sub table to agree to the total table</t>
  </si>
  <si>
    <t>Ofgem DD Baseline</t>
  </si>
  <si>
    <t>Reversal of error on cyber IT to agree sub table to total table</t>
  </si>
  <si>
    <t>Additional item to add up to total</t>
  </si>
  <si>
    <t>In line with submission.  No change.</t>
  </si>
  <si>
    <t>Recalculated to bring overall efficiency back to 4%.</t>
  </si>
  <si>
    <t>Calculation of efficiency in NGGT response to Ofgem Draft determination:</t>
  </si>
  <si>
    <t>Accepted Ofgem efficiencies included in response</t>
  </si>
  <si>
    <t>Calculation of NG efficiency for response</t>
  </si>
  <si>
    <t>4% capex efficiency has been applied to Compressors, Decommissioning, Physical security and General AH not subject to ex post review.  Cyber OT has been excluded as this is now funded as UIOLI allowance.</t>
  </si>
  <si>
    <t>In creating our business plan we performed detailed assessment of possible efficiencies in all areas of our plan, this detailed assessment resulted in an ambitious aim of 4 per cent efficiency forecast on our baseline direct capital investments and 1.1 per cent per year productivity growth target on operational costs.</t>
  </si>
  <si>
    <t>Overlaid higher Ofgem efficiency, efficiency from plan excluded.</t>
  </si>
  <si>
    <t>Reclassing efficiencies included within some lines in the submission to the 'ongoing efficiency' line</t>
  </si>
  <si>
    <t>In our response on direct capital investment we have recalculated the level of efficiency included in our business plan to come back to our 4% proposal by netting off the Ofgem proposed unit cost efficiencies and only applying efficiencies to ex-ante funding, e.g. excluding costs subject to ex-post adjustments.  For simplicity this adjustment has been included in the asset health line.</t>
  </si>
  <si>
    <t>We disagree with the ongoing efficiency applied to our plan by Ofgem in the Draft determination, more details on this are included in our response to question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</si>
</sst>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_-;\-* #,##0.0_-;_-* &quot;-&quot;??_-;_-@_-"/>
    <numFmt numFmtId="166" formatCode="_-* #,##0.0_-;\-* #,##0.0_-;_-* &quot;-&quot;?_-;_-@_-"/>
  </numFmts>
  <fonts count="8"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sz val="14"/>
      <name val="Calibri"/>
      <family val="2"/>
      <scheme val="minor"/>
    </font>
    <font>
      <sz val="14"/>
      <color theme="0" tint="-0.499984740745262"/>
      <name val="Calibri"/>
      <family val="2"/>
      <scheme val="minor"/>
    </font>
    <font>
      <b/>
      <sz val="14"/>
      <color theme="0" tint="-0.499984740745262"/>
      <name val="Calibri"/>
      <family val="2"/>
      <scheme val="minor"/>
    </font>
    <font>
      <b/>
      <sz val="14"/>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165" fontId="2" fillId="0" borderId="0" xfId="1" applyNumberFormat="1" applyFont="1" applyAlignment="1"/>
    <xf numFmtId="165" fontId="2" fillId="0" borderId="0" xfId="1" applyNumberFormat="1" applyFont="1" applyAlignment="1">
      <alignment wrapText="1"/>
    </xf>
    <xf numFmtId="165" fontId="3" fillId="0" borderId="0" xfId="1" applyNumberFormat="1" applyFont="1" applyAlignment="1">
      <alignment wrapText="1"/>
    </xf>
    <xf numFmtId="165" fontId="2" fillId="0" borderId="1" xfId="1" applyNumberFormat="1" applyFont="1" applyBorder="1" applyAlignment="1">
      <alignment wrapText="1"/>
    </xf>
    <xf numFmtId="165" fontId="3" fillId="2" borderId="1" xfId="1" applyNumberFormat="1" applyFont="1" applyFill="1" applyBorder="1" applyAlignment="1">
      <alignment horizontal="center" wrapText="1"/>
    </xf>
    <xf numFmtId="165" fontId="3" fillId="2" borderId="1" xfId="1" applyNumberFormat="1" applyFont="1" applyFill="1" applyBorder="1" applyAlignment="1">
      <alignment wrapText="1"/>
    </xf>
    <xf numFmtId="165" fontId="3" fillId="3" borderId="1" xfId="1" applyNumberFormat="1" applyFont="1" applyFill="1" applyBorder="1" applyAlignment="1">
      <alignment wrapText="1"/>
    </xf>
    <xf numFmtId="165" fontId="3" fillId="4" borderId="1" xfId="1" applyNumberFormat="1" applyFont="1" applyFill="1" applyBorder="1" applyAlignment="1">
      <alignment wrapText="1"/>
    </xf>
    <xf numFmtId="165" fontId="3" fillId="0" borderId="1" xfId="1" applyNumberFormat="1" applyFont="1" applyBorder="1" applyAlignment="1">
      <alignment wrapText="1"/>
    </xf>
    <xf numFmtId="165" fontId="2" fillId="0" borderId="1" xfId="1" applyNumberFormat="1" applyFont="1" applyFill="1" applyBorder="1" applyAlignment="1">
      <alignment wrapText="1"/>
    </xf>
    <xf numFmtId="165" fontId="3" fillId="0" borderId="1" xfId="1" applyNumberFormat="1" applyFont="1" applyFill="1" applyBorder="1" applyAlignment="1">
      <alignment wrapText="1"/>
    </xf>
    <xf numFmtId="165" fontId="2" fillId="0" borderId="0" xfId="1" applyNumberFormat="1" applyFont="1" applyFill="1" applyAlignment="1">
      <alignment wrapText="1"/>
    </xf>
    <xf numFmtId="165" fontId="3" fillId="0" borderId="0" xfId="1" applyNumberFormat="1" applyFont="1" applyFill="1" applyAlignment="1">
      <alignment wrapText="1"/>
    </xf>
    <xf numFmtId="165" fontId="4" fillId="0" borderId="1" xfId="1" applyNumberFormat="1" applyFont="1" applyBorder="1" applyAlignment="1">
      <alignment wrapText="1"/>
    </xf>
    <xf numFmtId="165" fontId="5" fillId="0" borderId="0" xfId="1" applyNumberFormat="1" applyFont="1" applyAlignment="1">
      <alignment wrapText="1"/>
    </xf>
    <xf numFmtId="165" fontId="6" fillId="0" borderId="0" xfId="1" applyNumberFormat="1" applyFont="1" applyFill="1" applyAlignment="1">
      <alignment wrapText="1"/>
    </xf>
    <xf numFmtId="0" fontId="3" fillId="0" borderId="0" xfId="0" applyFont="1"/>
    <xf numFmtId="0" fontId="2" fillId="0" borderId="0" xfId="0" applyFont="1"/>
    <xf numFmtId="43" fontId="2" fillId="0" borderId="0" xfId="0" applyNumberFormat="1" applyFont="1"/>
    <xf numFmtId="0" fontId="2" fillId="0" borderId="0" xfId="0" applyFont="1" applyAlignment="1">
      <alignment wrapText="1"/>
    </xf>
    <xf numFmtId="0" fontId="3" fillId="0" borderId="1" xfId="0" applyFont="1" applyBorder="1" applyAlignment="1">
      <alignment wrapText="1"/>
    </xf>
    <xf numFmtId="0" fontId="7" fillId="0" borderId="1" xfId="0" applyFont="1" applyBorder="1" applyAlignment="1">
      <alignment wrapText="1"/>
    </xf>
    <xf numFmtId="0" fontId="3" fillId="0" borderId="0" xfId="0" applyFont="1" applyAlignment="1">
      <alignment wrapText="1"/>
    </xf>
    <xf numFmtId="0" fontId="2" fillId="0" borderId="1" xfId="0" applyFont="1" applyFill="1" applyBorder="1"/>
    <xf numFmtId="165" fontId="2" fillId="0" borderId="1" xfId="1" applyNumberFormat="1" applyFont="1" applyFill="1" applyBorder="1"/>
    <xf numFmtId="2" fontId="3" fillId="0" borderId="1" xfId="0" applyNumberFormat="1" applyFont="1" applyBorder="1"/>
    <xf numFmtId="165" fontId="3" fillId="0" borderId="1" xfId="1" applyNumberFormat="1" applyFont="1" applyBorder="1"/>
    <xf numFmtId="165" fontId="3" fillId="0" borderId="1" xfId="1" applyNumberFormat="1" applyFont="1" applyFill="1" applyBorder="1"/>
    <xf numFmtId="2" fontId="2" fillId="0" borderId="0" xfId="0" applyNumberFormat="1" applyFont="1"/>
    <xf numFmtId="2" fontId="3" fillId="0" borderId="0" xfId="0" applyNumberFormat="1" applyFont="1"/>
    <xf numFmtId="164" fontId="3" fillId="0" borderId="0" xfId="2" applyNumberFormat="1" applyFont="1"/>
    <xf numFmtId="164" fontId="3" fillId="0" borderId="0" xfId="2" applyNumberFormat="1" applyFont="1" applyAlignment="1">
      <alignment wrapText="1"/>
    </xf>
    <xf numFmtId="43" fontId="2" fillId="0" borderId="0" xfId="1" applyFont="1"/>
    <xf numFmtId="166" fontId="2" fillId="0" borderId="0" xfId="0" applyNumberFormat="1" applyFont="1"/>
    <xf numFmtId="165" fontId="3" fillId="3" borderId="1" xfId="1" applyNumberFormat="1" applyFont="1" applyFill="1" applyBorder="1" applyAlignment="1">
      <alignment horizontal="center" wrapText="1"/>
    </xf>
    <xf numFmtId="165" fontId="3" fillId="4" borderId="1" xfId="1" applyNumberFormat="1" applyFont="1" applyFill="1" applyBorder="1" applyAlignment="1">
      <alignment horizontal="center" wrapText="1"/>
    </xf>
    <xf numFmtId="0" fontId="2" fillId="0" borderId="0" xfId="0" applyFont="1" applyAlignment="1">
      <alignment horizontal="left" wrapText="1"/>
    </xf>
    <xf numFmtId="0" fontId="2" fillId="0" borderId="2" xfId="0" applyFont="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fgem.gov.uk/TG/Transmission/Transmission_Price_Controls_Lib/Regulatory_Reporting/RRP_2010/Transmission%20PCRRP%20tables_SPTL_200910%20draft.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nationalgridplc.sharepoint.com/Shared/NGDSSWRK002/T2%20Finance/70.%20T1%20Submission/Copy%202012_NGET_RIIOT1_Business_Plan_Data_Templat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onfs01\Networks\CO\Cost_and_Outputs_Lib\Transmission\TPCR4_Roll-over_(2012-13)\FBPQ\FBPQ_template\FBPQ_update_template\SPTL\SPTL_TPCR4_RO_FBPQ.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k.corporg.net\ngdfs\Shared\NGDSSWRK002\T2%20Finance\Living%20with%20RIIO\GT%20working\RIIO-GT2%20BPDT%20Template%20v1.76_FINAL_20191209.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FBPQ%20June%202009%20v4\DPCR5%2020091204%20(Final%20Proposals%20for%20DNOs)%20annotated%20201000422.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nationalgridplc.sharepoint.com/Documents%20and%20Settings/oj048164/Local%20Settings/Temporary%20Internet%20Files/Content.Outlook/XT822STD/Transmission%20PCRRP%20tables_SHETL_200910%20draft.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nationalgridplc.sharepoint.com/Shared/NGDSSWRK002/T2%20Finance/DT%20Consol%20Models/Totex%202/ETO/T2%20ETO%20cost%20model.%20V7.17%2008%20Nov%202018%20inc%20RPE.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onfs01\Temp\Temporary%20Internet%20Files\Content.Outlook\HNHGRPQ4\Gas_DDT_templatev2_AngusPaxton0303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uk.corporg.net\NGDFS\Shared\NGDSSWRK002\T2%20Finance\DT%20Consol%20Models\Totex%203\T2%20ETO%20cost%20model.%20V8.06%2003%20Apr%202019%20exc%20RPE.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Q:\TPCR4.1\TPCR4%20Elec_Model_Final%20070119%20tests%20on%20depreciation%20201001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Q:\TPCR4.1\TPCR4%20Elec_Model_Final%20070119%20tests%20on%20WACC%20201001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dsswrk002.uk.corporg.net\home3_wrk$\My%20Documents\Ant\Other\Graph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nationalgridplc.sharepoint.com/Shared/NGDSSWRK002/T2%20Finance/DT%20Consol%20Models/Totex%203/Change_Control_v2/T2%20GT%20cost%20model.%20V8.15%2008%20May%202019%201718%20exc%20RPE.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PCR4.1\TPCR4%20Elec_Model_Final%200701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k.corporg.net\ngdfs\Shared\NGDSSWRK002\T2%20Finance\Living%20with%20RIIO\GT%20totex%20model\Red%20line%20Capex\NG%20RIIO2%20Model_V6.8_GT%20notional%20Red%20line%20AW%20working%20v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yhcbapp83\gas%20distribution%20shared%20folder\EXECFIN\FINPLAN\Monthly%20Reporting\0506\04%20-%20July\Report%20Schedules\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yhcbapp83\gas%20distribution%20shared%20folder\DOCUME~1\ostergmk\LOCALS~1\Temp\10%20year%20maturity%20T%20Bonds%20v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yhcbapp83\gas%20distribution%20shared%20folder\DOCUME~1\byrnespj\LOCALS~1\Temp\Beta%20Retail%20Examp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hqfs02\group$\EXECFIN\FINPLAN\Monthly%20Reporting\0809\10_Jan\Lee\Bus%20Serv%20RRP%20model%20V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TPCR4.1\TPCR4%20Gas_Model_Final%200701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2.16.1 Recharge Model"/>
      <sheetName val="2.16.2 Recharge Model"/>
      <sheetName val="3.1s Pensions Scots"/>
      <sheetName val="3.1.1 DB Pension cost"/>
      <sheetName val="3.1.2 DB Pension Detail"/>
      <sheetName val="3.1.3 Second DB Pension Det"/>
      <sheetName val="3.1.4 Pensions DC"/>
      <sheetName val="3.1.5 Pension PPF levy"/>
      <sheetName val="3.1.6 Pension Admin"/>
      <sheetName val="3.2 Net Debt"/>
      <sheetName val="3.3 Tax"/>
      <sheetName val="3.4s Disposals"/>
      <sheetName val="3.5 P&amp;L"/>
      <sheetName val="3.5.1 Bal Sht"/>
      <sheetName val="3.5.2 Cashflow"/>
      <sheetName val="3.6 Fin Require"/>
      <sheetName val="3.7 Tax allocations"/>
      <sheetName val="3.7.1 Tax allocations CT600"/>
      <sheetName val="4.1  System Info"/>
      <sheetName val="4.2  Activity indicators"/>
      <sheetName val="4.3_System_perf_SHETL_SPT"/>
      <sheetName val="4.4  Defects SPTL"/>
      <sheetName val="4.5  Faults"/>
      <sheetName val="4.6  Failures"/>
      <sheetName val="4.7 Condition Assessment SPTL"/>
      <sheetName val="4.8_Boundary_transf_capab"/>
      <sheetName val="4.9_Demand_&amp;_Supply_at_sub"/>
      <sheetName val="4.10 Reactive compensation"/>
      <sheetName val="4.11 Asset description SPTL"/>
      <sheetName val="4.12 Asset age 2007"/>
      <sheetName val="4.12 Asset age 2008"/>
      <sheetName val="4.12 Asset age 2009"/>
      <sheetName val="4.12 Asset age 2010"/>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ement"/>
      <sheetName val="4.27.1 Capex Price Vol Var"/>
      <sheetName val="4.27.2 Capex Price Vol Var"/>
      <sheetName val="4.28A_Asset_health_&amp;_crit"/>
      <sheetName val="4.28B_Asset_health_&amp;_crit"/>
      <sheetName val="4.29C_Criticality_subs_SP"/>
      <sheetName val="4.30 TPCR Forecast"/>
      <sheetName val="4.31 E3 Grid"/>
      <sheetName val="3.1 P&amp;L"/>
      <sheetName val="3.2 Bal Sht"/>
      <sheetName val="3.3 Cashflow"/>
      <sheetName val="3.3.1 Fin Require"/>
      <sheetName val="3.5 Net Debt"/>
      <sheetName val="3.6 Tax"/>
      <sheetName val="3.8 DB Pension cost"/>
      <sheetName val="3.8.1 DB Pension Detail"/>
      <sheetName val="3.8.2 Second DB Pension Det"/>
      <sheetName val="3.9 Pensions DC"/>
      <sheetName val="3.10 Pension PPF levy"/>
      <sheetName val="3.11 Pension Admin"/>
      <sheetName val="4.3  System perf - SPTL"/>
      <sheetName val="4.8  Boundary Transfers"/>
      <sheetName val="4.9  Demand &amp; Supply at subs"/>
      <sheetName val="4.28 Asset Health"/>
      <sheetName val="4.29 Asset Criticality"/>
      <sheetName val="4.30 Asset Rep Priority"/>
      <sheetName val="4.31 Asset Live Det"/>
      <sheetName val="4.32 TPCR Forecast"/>
      <sheetName val="4.33 E3 Grid"/>
      <sheetName val="Lists"/>
    </sheetNames>
    <sheetDataSet>
      <sheetData sheetId="0"/>
      <sheetData sheetId="1"/>
      <sheetData sheetId="2">
        <row r="21">
          <cell r="C21" t="str">
            <v>2009/10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Universal_Data"/>
      <sheetName val="Check_and_Balances"/>
      <sheetName val="1.1_Summary_Data"/>
      <sheetName val="1.3_Acc_Costs"/>
      <sheetName val="1.3abc_Cash_Contr._Costs"/>
      <sheetName val="1.4_Provisions"/>
      <sheetName val="1.8_Irregular_Items"/>
      <sheetName val="2.1_Direct_Opex"/>
      <sheetName val="2.2_Non_Op._Capex"/>
      <sheetName val="2.4_Exc._&amp;_Demin"/>
      <sheetName val="2.5_CEO_&amp;_Corporate_Costs"/>
      <sheetName val="2.6_IT_&amp;_Telecoms_Costs"/>
      <sheetName val="2.6.1_IT_&amp;_Telecoms_Allocations"/>
      <sheetName val="2.7_Insurance_Costs"/>
      <sheetName val="2.8_Property_Costs_by_Building"/>
      <sheetName val="2.8.1_Property_Costs_Allocation"/>
      <sheetName val="2.9_Business_Support_Costs"/>
      <sheetName val="2.9.1_Business_Support_Allocs"/>
      <sheetName val="2.10_RPM"/>
      <sheetName val="2.12_SO_Capex"/>
      <sheetName val="2.14a_Year_on_Year_Movt"/>
      <sheetName val="2.14b_RPEs"/>
      <sheetName val="2.15_Staff_Numbers"/>
      <sheetName val="2.17_Resilience"/>
      <sheetName val="2.18_Apprentices_&amp;_Trainees"/>
      <sheetName val="2.19_Insourced_Outsourced"/>
      <sheetName val="4.1_System_Characteristics"/>
      <sheetName val="4.2.1a_Actvt_Indicators_BV"/>
      <sheetName val="4.2.1b_Actvt_Indicators_Upper"/>
      <sheetName val="4.2.1c_Actvt_Indicators_Lower"/>
      <sheetName val="4.2.2a_Actvt_Costs_BV"/>
      <sheetName val="4.2.2b_Actvt_Costs_Upp"/>
      <sheetName val="4.2.2c_Actvt_Costs_Low"/>
      <sheetName val="4.3_System_Performance"/>
      <sheetName val="4.3NG_System_Performance"/>
      <sheetName val="4.8.1a_Boundary_Tran_Capab_BV"/>
      <sheetName val="4.8.1b_Boundary_Tran_Capab_Upp"/>
      <sheetName val="4.8.1c_Boundary_Trans_Capab_Low"/>
      <sheetName val="4.8.2a_Bound_Capab_Dev_BV"/>
      <sheetName val="4.8.2b_Bound_Capab_Dev_Upper"/>
      <sheetName val="4.8.2c_Bound_Capab_Dev_Lower"/>
      <sheetName val="4.9.1_Demand_&amp;_Supply_Sub_Pre"/>
      <sheetName val="4.9.2_Demand_&amp;_Supply_Sub_Post"/>
      <sheetName val="4.10_Bus._Carbon_Footprint"/>
      <sheetName val="4.11_Asset_description"/>
      <sheetName val="4.15_Adds_&amp;_Disps_Total_ABM "/>
      <sheetName val="4.15.1_Adds_&amp;_Disps_Total"/>
      <sheetName val="4.15.2_Disps_RP"/>
      <sheetName val="4.18.1a_Capex_Summary_BV"/>
      <sheetName val="4.18.1b_Capex_Summary_Upper"/>
      <sheetName val="4.18.1c_Capex_Summary_Lower"/>
      <sheetName val="4.18.2_Capex_TPCR4_Defs"/>
      <sheetName val="4.19.1_LRScheme_Listing_BV"/>
      <sheetName val="4.19.2_LRScheme_Ann_Prof_BV"/>
      <sheetName val="4.20.1_NLRScheme_List_BV"/>
      <sheetName val="4.20.2_NLRScheme_Ann_Prof_BV"/>
      <sheetName val="4.22.1_Other_Capex_Costs"/>
      <sheetName val="4.22.2_Flood_Mitigation"/>
      <sheetName val="4.23_TIRG_Schemes"/>
      <sheetName val="4.24.1_Volume_Drivers_Local"/>
      <sheetName val="4.24.2_Volume_Drivers_Wider"/>
      <sheetName val="4.27.1_Unit_Costs_Future_Levels"/>
      <sheetName val="4.27.3_Unit_Costs_Bus_Plan"/>
      <sheetName val="4.28.1_Asst_Health_&amp;_Crit_AllTO"/>
      <sheetName val="4.28.1_NG"/>
      <sheetName val="4.28.2"/>
      <sheetName val="4.29.1_Criticality_Subs"/>
      <sheetName val="4.29.2_Criticality_Ccts"/>
      <sheetName val="Fin._Model_Input"/>
    </sheetNames>
    <sheetDataSet>
      <sheetData sheetId="0"/>
      <sheetData sheetId="1"/>
      <sheetData sheetId="2">
        <row r="8">
          <cell r="C8" t="str">
            <v xml:space="preserve">National Grid Electricity Transmission </v>
          </cell>
        </row>
      </sheetData>
      <sheetData sheetId="3"/>
      <sheetData sheetId="4">
        <row r="13">
          <cell r="O13">
            <v>23.492999999999999</v>
          </cell>
        </row>
      </sheetData>
      <sheetData sheetId="5"/>
      <sheetData sheetId="6">
        <row r="23">
          <cell r="O23">
            <v>59.414262953292564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Universal data"/>
      <sheetName val="Check and Balances"/>
      <sheetName val="1.1 Published Data"/>
      <sheetName val="1.3 A-C Cont Costs 2011"/>
      <sheetName val="1.3 A-C Cont Costs 2012"/>
      <sheetName val="1.3 A-C Cont Costs 2013"/>
      <sheetName val="2.1 Eng Opex Elec 2011 "/>
      <sheetName val="2.1 Eng Opex Elec 2012"/>
      <sheetName val="2.1 Eng Opex Elec 2013"/>
      <sheetName val="2.2 Non Op Capex"/>
      <sheetName val="2.4 Exc &amp; Demin "/>
      <sheetName val="2.5 CorpCosts Scots 2011"/>
      <sheetName val="2.5 CorpCosts Scots 2012"/>
      <sheetName val="2.5 CorpCosts Scots 2013"/>
      <sheetName val="2.6 Resilience Table"/>
      <sheetName val="2.11s Staff Scots 2011"/>
      <sheetName val="2.11s Staff Scots 2012"/>
      <sheetName val="2.11s Staff Scots 2013"/>
      <sheetName val="2.14 Year on Year Movt 2011"/>
      <sheetName val="2.14 Year on Year Movt 2012"/>
      <sheetName val="2.14 Year on Year Movt 2013"/>
      <sheetName val="3.01_Other_PC_data"/>
      <sheetName val="3.02_Pension DB costs"/>
      <sheetName val="3.1.2 Pension_summary"/>
      <sheetName val="3.1.3 Pension_DB_scheme_det"/>
      <sheetName val="3.1.4 Pension_DC_scheme"/>
      <sheetName val="3.1.5 PPF_levy"/>
      <sheetName val="3.1.6 Pension_admin"/>
      <sheetName val="3.3 Tax"/>
      <sheetName val="3.5.1 P&amp;L"/>
      <sheetName val="3.5.2 Bal_Sht"/>
      <sheetName val="3.5.3 Cashflow"/>
      <sheetName val="3.7 Tax allocations "/>
      <sheetName val="4.18 Capex Summary"/>
      <sheetName val="Input"/>
      <sheetName val="SPTL_TPCR4_RO_FBPQ"/>
    </sheetNames>
    <sheetDataSet>
      <sheetData sheetId="0" refreshError="1"/>
      <sheetData sheetId="1" refreshError="1"/>
      <sheetData sheetId="2" refreshError="1">
        <row r="8">
          <cell r="C8" t="str">
            <v>Scottish Power Transmission Ltd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_Cover"/>
      <sheetName val="0.01_Contents"/>
      <sheetName val="0.02_Change_Log"/>
      <sheetName val="0.03_Data_Checks"/>
      <sheetName val="0.04_Data_Constants"/>
      <sheetName val="0.05_Lookup_Tables"/>
      <sheetName val="Universal Data"/>
      <sheetName val="1.01_BPFM_Inputs"/>
      <sheetName val="1.02_BP_Financial_Requirements"/>
      <sheetName val="1.02b_Debt"/>
      <sheetName val="1.02c_Interest"/>
      <sheetName val="1.03_BP_Tax_Inputs"/>
      <sheetName val="1.04_BP_Disposals_1"/>
      <sheetName val="1.05_BP_Disposals_2"/>
      <sheetName val="2.00_Summary_Data"/>
      <sheetName val="2.00a_Summary_Data_2"/>
      <sheetName val="2.01_Acc_Costs"/>
      <sheetName val="2.02_Cash_Contr_Costs"/>
      <sheetName val="2.03_Yr_on_Yr_Movt"/>
      <sheetName val="2.04_Direct_Opex_CV"/>
      <sheetName val="2.04b_Direct_Opex_RRP"/>
      <sheetName val="2.05_Phys_Security_Opex"/>
      <sheetName val="2.06_Quarry_Loss"/>
      <sheetName val="2.07_Bus_Support_Gp"/>
      <sheetName val="2.08_Bus_Support_Alloc"/>
      <sheetName val="2.09_IT_&amp;_Telecom_Gp"/>
      <sheetName val="2.10_IT_&amp;_Telecom_Alloc"/>
      <sheetName val="2.11_Property_Costs_Gp"/>
      <sheetName val="2.12_Property_Costs_Alloc"/>
      <sheetName val="2.13_Insurance_Costs_Gp"/>
      <sheetName val="2.14_Corp_Costs_Alloc"/>
      <sheetName val="2.15_RPEs"/>
      <sheetName val="2.16_Op_Training_(CAI)"/>
      <sheetName val="2.17_Salary_&amp;_FTE"/>
      <sheetName val="2.18_Exc_&amp;_Demin"/>
      <sheetName val="2.19_Provisions"/>
      <sheetName val="2.20_Related_Party"/>
      <sheetName val="3.01_Project_Listing_1"/>
      <sheetName val="3.02_Project_Listing_2"/>
      <sheetName val="3.03_Asset_Health"/>
      <sheetName val="3.03a_Asset_Health_Projects"/>
      <sheetName val="3.04_Unit_Costs"/>
      <sheetName val="3.05_Phys_Security_Capex"/>
      <sheetName val="3.06a_TO_Cyber_Security_OT"/>
      <sheetName val="3.06b_TO_Cyber_Security_IT"/>
      <sheetName val="3.07_Non_Op_Capex"/>
      <sheetName val="3.08_SO_Capex"/>
      <sheetName val="3.09a_SO_Cyber_Security_OT"/>
      <sheetName val="3.09b_SO_Cyber_Security_IT"/>
      <sheetName val="5.01_System_Characs"/>
      <sheetName val="5.02_Activity_Indicators"/>
      <sheetName val="5.03_Utilisation_&amp;_Performance"/>
      <sheetName val="5.04_Demand_&amp;_Capability"/>
      <sheetName val="5.05_Compressor_Utilisation"/>
      <sheetName val="5.06_Asset_Data"/>
      <sheetName val="5.07_Forecast_Scenarios"/>
      <sheetName val="6.01_Bus_Carbon_Footprint"/>
      <sheetName val="6.02_Innovation"/>
      <sheetName val="6.03_EAP"/>
      <sheetName val="6.04_Bespoke_Uncertain"/>
    </sheetNames>
    <sheetDataSet>
      <sheetData sheetId="0">
        <row r="8">
          <cell r="B8" t="str">
            <v>National Grid Gas Transmission</v>
          </cell>
        </row>
      </sheetData>
      <sheetData sheetId="1">
        <row r="8">
          <cell r="A8" t="str">
            <v>Tab Name</v>
          </cell>
        </row>
      </sheetData>
      <sheetData sheetId="2"/>
      <sheetData sheetId="3"/>
      <sheetData sheetId="4">
        <row r="9">
          <cell r="B9" t="str">
            <v>2018/2019</v>
          </cell>
        </row>
      </sheetData>
      <sheetData sheetId="5">
        <row r="9">
          <cell r="L9" t="str">
            <v>Fixed rate</v>
          </cell>
          <cell r="M9" t="str">
            <v>Senior</v>
          </cell>
        </row>
        <row r="10">
          <cell r="L10" t="str">
            <v>Floating</v>
          </cell>
          <cell r="M10" t="str">
            <v>Junior</v>
          </cell>
        </row>
        <row r="11">
          <cell r="L11" t="str">
            <v>Inflation-linked</v>
          </cell>
          <cell r="M11"/>
        </row>
        <row r="12">
          <cell r="L12"/>
          <cell r="M12"/>
        </row>
        <row r="13">
          <cell r="L13"/>
        </row>
        <row r="19">
          <cell r="L19" t="str">
            <v>Not applicable</v>
          </cell>
          <cell r="M19" t="str">
            <v>GBP</v>
          </cell>
        </row>
        <row r="20">
          <cell r="L20" t="str">
            <v>LIBOR 3 month</v>
          </cell>
          <cell r="M20" t="str">
            <v>EUR</v>
          </cell>
        </row>
        <row r="21">
          <cell r="L21" t="str">
            <v>LIBOR 6 month</v>
          </cell>
          <cell r="M21" t="str">
            <v>USD</v>
          </cell>
        </row>
        <row r="22">
          <cell r="L22" t="str">
            <v>EURIBOR 3 month</v>
          </cell>
          <cell r="M22" t="str">
            <v>HKD</v>
          </cell>
        </row>
        <row r="23">
          <cell r="L23" t="str">
            <v>BOE base rate</v>
          </cell>
          <cell r="M23" t="str">
            <v>CAD</v>
          </cell>
        </row>
        <row r="24">
          <cell r="L24" t="str">
            <v>RPI 12 month</v>
          </cell>
          <cell r="M24"/>
        </row>
        <row r="25">
          <cell r="L25" t="str">
            <v>CPI 12 month</v>
          </cell>
          <cell r="M25"/>
        </row>
        <row r="26">
          <cell r="L26"/>
        </row>
        <row r="27">
          <cell r="L27"/>
        </row>
        <row r="31">
          <cell r="L31" t="str">
            <v>Callable</v>
          </cell>
          <cell r="M31" t="str">
            <v>EIB</v>
          </cell>
        </row>
        <row r="32">
          <cell r="L32" t="str">
            <v>Puttable</v>
          </cell>
          <cell r="M32" t="str">
            <v>RBS</v>
          </cell>
        </row>
        <row r="33">
          <cell r="L33"/>
          <cell r="M33"/>
        </row>
        <row r="34">
          <cell r="L34"/>
          <cell r="M34"/>
        </row>
        <row r="38">
          <cell r="L38" t="str">
            <v>Fixed rate</v>
          </cell>
        </row>
        <row r="39">
          <cell r="L39" t="str">
            <v>Floating</v>
          </cell>
        </row>
      </sheetData>
      <sheetData sheetId="6"/>
      <sheetData sheetId="7"/>
      <sheetData sheetId="8"/>
      <sheetData sheetId="9"/>
      <sheetData sheetId="10"/>
      <sheetData sheetId="11"/>
      <sheetData sheetId="12"/>
      <sheetData sheetId="13"/>
      <sheetData sheetId="14">
        <row r="16">
          <cell r="AH16">
            <v>0</v>
          </cell>
        </row>
      </sheetData>
      <sheetData sheetId="15">
        <row r="55">
          <cell r="W55">
            <v>0</v>
          </cell>
        </row>
      </sheetData>
      <sheetData sheetId="16"/>
      <sheetData sheetId="17">
        <row r="17">
          <cell r="AC17">
            <v>60.349999999999994</v>
          </cell>
        </row>
      </sheetData>
      <sheetData sheetId="18"/>
      <sheetData sheetId="19"/>
      <sheetData sheetId="20"/>
      <sheetData sheetId="21">
        <row r="27">
          <cell r="AC27">
            <v>5.9367999012987021</v>
          </cell>
        </row>
      </sheetData>
      <sheetData sheetId="22">
        <row r="23">
          <cell r="AC23">
            <v>1.0018781621301194</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62">
          <cell r="AI62">
            <v>0</v>
          </cell>
        </row>
      </sheetData>
      <sheetData sheetId="38"/>
      <sheetData sheetId="39">
        <row r="730">
          <cell r="AD730">
            <v>7.0128356935854823</v>
          </cell>
        </row>
      </sheetData>
      <sheetData sheetId="40"/>
      <sheetData sheetId="41"/>
      <sheetData sheetId="42">
        <row r="116">
          <cell r="AC116">
            <v>10.019999999999996</v>
          </cell>
        </row>
      </sheetData>
      <sheetData sheetId="43">
        <row r="57">
          <cell r="AD57">
            <v>5.2629776510479012</v>
          </cell>
        </row>
      </sheetData>
      <sheetData sheetId="44">
        <row r="57">
          <cell r="AC57">
            <v>0</v>
          </cell>
        </row>
      </sheetData>
      <sheetData sheetId="45">
        <row r="17">
          <cell r="AC17">
            <v>6.2809516443319104</v>
          </cell>
        </row>
      </sheetData>
      <sheetData sheetId="46">
        <row r="144">
          <cell r="AC144">
            <v>19.365889294170874</v>
          </cell>
        </row>
      </sheetData>
      <sheetData sheetId="47"/>
      <sheetData sheetId="48">
        <row r="57">
          <cell r="AC57">
            <v>0</v>
          </cell>
        </row>
      </sheetData>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vigation"/>
      <sheetName val="User Interface"/>
      <sheetName val="Formula Inputs"/>
      <sheetName val="NEDL"/>
      <sheetName val="YEDL"/>
      <sheetName val="CNE"/>
      <sheetName val="CNW"/>
      <sheetName val="EDFE"/>
      <sheetName val="EDFL"/>
      <sheetName val="EDFS"/>
      <sheetName val="ENW"/>
      <sheetName val="SPD"/>
      <sheetName val="SPM"/>
      <sheetName val="SSEH"/>
      <sheetName val="SSES"/>
      <sheetName val="WPDS"/>
      <sheetName val="WPDT"/>
      <sheetName val="Tax Pensions"/>
      <sheetName val="Incentives"/>
      <sheetName val="select"/>
      <sheetName val="IQI"/>
      <sheetName val="Price Control Calcs select"/>
      <sheetName val="Rav roll forward select"/>
      <sheetName val="Financial reports (Nom) select"/>
      <sheetName val="NotesToFinReps select"/>
      <sheetName val="Results_Select"/>
      <sheetName val="Results_Select NEDL"/>
      <sheetName val="Results_Select YEDL"/>
      <sheetName val="Results_Select CNE"/>
      <sheetName val="Results_Select CNW"/>
      <sheetName val="Results_Select EDFE"/>
      <sheetName val="Results_Select EDFL"/>
      <sheetName val="Results_Select EDFS"/>
      <sheetName val="Results_Select ENW"/>
      <sheetName val="Results_Select SPD"/>
      <sheetName val="Results_Select SPM"/>
      <sheetName val="Results_Select SSEH"/>
      <sheetName val="Results_Select SSES"/>
      <sheetName val="Results_Select WPDS"/>
      <sheetName val="Results_Select WPDT"/>
      <sheetName val="cost pie summary"/>
      <sheetName val="cost pie detail"/>
      <sheetName val="Results_Select Total"/>
      <sheetName val="Chart2"/>
      <sheetName val="comparisons"/>
      <sheetName val="ChangeHistory"/>
    </sheetNames>
    <sheetDataSet>
      <sheetData sheetId="0" refreshError="1"/>
      <sheetData sheetId="1" refreshError="1"/>
      <sheetData sheetId="2" refreshError="1">
        <row r="5">
          <cell r="J5">
            <v>1</v>
          </cell>
        </row>
        <row r="33">
          <cell r="J33">
            <v>0</v>
          </cell>
        </row>
        <row r="44">
          <cell r="B44">
            <v>1</v>
          </cell>
          <cell r="C44" t="str">
            <v>NEDL</v>
          </cell>
        </row>
        <row r="45">
          <cell r="B45">
            <v>2</v>
          </cell>
          <cell r="C45" t="str">
            <v>YEDL</v>
          </cell>
        </row>
        <row r="46">
          <cell r="B46">
            <v>3</v>
          </cell>
          <cell r="C46" t="str">
            <v>CNE</v>
          </cell>
        </row>
        <row r="47">
          <cell r="B47">
            <v>4</v>
          </cell>
          <cell r="C47" t="str">
            <v>CNW</v>
          </cell>
        </row>
        <row r="48">
          <cell r="B48">
            <v>5</v>
          </cell>
          <cell r="C48" t="str">
            <v>EDFE</v>
          </cell>
        </row>
        <row r="49">
          <cell r="B49">
            <v>6</v>
          </cell>
          <cell r="C49" t="str">
            <v>EDFL</v>
          </cell>
        </row>
        <row r="50">
          <cell r="B50">
            <v>7</v>
          </cell>
          <cell r="C50" t="str">
            <v>EDFS</v>
          </cell>
        </row>
        <row r="51">
          <cell r="B51">
            <v>8</v>
          </cell>
          <cell r="C51" t="str">
            <v>ENW</v>
          </cell>
        </row>
        <row r="52">
          <cell r="B52">
            <v>9</v>
          </cell>
          <cell r="C52" t="str">
            <v>SPD</v>
          </cell>
        </row>
        <row r="53">
          <cell r="B53">
            <v>10</v>
          </cell>
          <cell r="C53" t="str">
            <v>SPM</v>
          </cell>
        </row>
        <row r="54">
          <cell r="B54">
            <v>11</v>
          </cell>
          <cell r="C54" t="str">
            <v>SSEH</v>
          </cell>
        </row>
        <row r="55">
          <cell r="B55">
            <v>12</v>
          </cell>
          <cell r="C55" t="str">
            <v>SSES</v>
          </cell>
        </row>
        <row r="56">
          <cell r="B56">
            <v>13</v>
          </cell>
          <cell r="C56" t="str">
            <v>WPDS</v>
          </cell>
        </row>
        <row r="57">
          <cell r="B57">
            <v>14</v>
          </cell>
          <cell r="C57" t="str">
            <v>WPDT</v>
          </cell>
        </row>
        <row r="58">
          <cell r="B58">
            <v>0</v>
          </cell>
          <cell r="C58">
            <v>0</v>
          </cell>
        </row>
      </sheetData>
      <sheetData sheetId="3">
        <row r="72">
          <cell r="R72">
            <v>9.3836124581134842E-3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496">
          <cell r="A496" t="str">
            <v>CN West</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2.16.1 Recharge Model"/>
      <sheetName val="2.16.2 Recharge Model "/>
      <sheetName val="3.1s Pensions Scots"/>
      <sheetName val="3.1.1 DB Pension Costs"/>
      <sheetName val="3.1.2 DB Pension Detail"/>
      <sheetName val="3.1.3 Pensions DC"/>
      <sheetName val="3.1.4 Pension PPF levy"/>
      <sheetName val="3.1.5 Pension Admin"/>
      <sheetName val="3.2 Net Debt"/>
      <sheetName val="3.3 Tax"/>
      <sheetName val="3.4 Fixed Asset Disposals"/>
      <sheetName val="3.5 P&amp;L"/>
      <sheetName val="3.5.1 Bal Sht"/>
      <sheetName val="3.5.2 Cashflow"/>
      <sheetName val="3.6 Fin Req"/>
      <sheetName val="3.7 Tax allocations"/>
      <sheetName val="3.7.1 Tax allocations CT600"/>
      <sheetName val="4.1  System Info"/>
      <sheetName val="4.2  Activity indicators"/>
      <sheetName val="4.3_System_perf_SHETL_SPT"/>
      <sheetName val="4.4  Defects SHETL"/>
      <sheetName val="4.5  Faults"/>
      <sheetName val="4.6  Failures SHETL"/>
      <sheetName val="4.7B Condition Assessment SHETL"/>
      <sheetName val="4.8_Boundary_transf_capab"/>
      <sheetName val="4.9_Demand_&amp;_Supply_at_sub"/>
      <sheetName val="4.10 Reactive compensation"/>
      <sheetName val="4.11 Asset description SHETL"/>
      <sheetName val="4.12 Asset age 2007"/>
      <sheetName val="4.12 Asset age 2008"/>
      <sheetName val="4.12 Asset age 2009"/>
      <sheetName val="4.12 Asset age 2010"/>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ment"/>
      <sheetName val="4.27.1 Capex Price Vol Var"/>
      <sheetName val="4.27.2 Capex Price Vol Var"/>
      <sheetName val="4.28A_Asset_health_&amp;_crit"/>
      <sheetName val="4.28B_Asset_health_&amp;_crit"/>
      <sheetName val="4.29A_Criticality_subs_NG_SHETL"/>
      <sheetName val="4.29B_Criticality_ccts_NG_SHETL"/>
      <sheetName val="4.30 TPCR Forecast"/>
      <sheetName val="4.31 E3 Grid"/>
    </sheetNames>
    <sheetDataSet>
      <sheetData sheetId="0"/>
      <sheetData sheetId="1"/>
      <sheetData sheetId="2" refreshError="1">
        <row r="8">
          <cell r="C8" t="str">
            <v>Scottish Hydro Electric Transmission Ltd</v>
          </cell>
        </row>
        <row r="20">
          <cell r="C20" t="str">
            <v>2008/09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64">
          <cell r="K64">
            <v>51.900000000000006</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oC"/>
      <sheetName val="Log"/>
      <sheetName val="Import log"/>
      <sheetName val="Developer Settings"/>
      <sheetName val="i symbols"/>
      <sheetName val="ASSUMPTIONS &gt;&gt;"/>
      <sheetName val="Model Map"/>
      <sheetName val="Setup"/>
      <sheetName val="INPUTS &gt;&gt;"/>
      <sheetName val="Dashboard"/>
      <sheetName val="Inflation settings"/>
      <sheetName val="TP to stakeholder priorities"/>
      <sheetName val="RRP submission Opex summary"/>
      <sheetName val="RRP submission Capex summary"/>
      <sheetName val="RRP Totex forecast"/>
      <sheetName val="Excluded costs &amp; provisions"/>
      <sheetName val="Reg to stat inputs"/>
      <sheetName val="Themes"/>
      <sheetName val="ETO - Themes"/>
      <sheetName val="A - Internal Split Opex"/>
      <sheetName val="A - Internal to RRP Mapping"/>
      <sheetName val="Asset Management Opex"/>
      <sheetName val="Load related - A"/>
      <sheetName val="Load related - B"/>
      <sheetName val="Load related - Wider Works - A"/>
      <sheetName val="Load related - Wider Works - B"/>
      <sheetName val="Non-Load related - A"/>
      <sheetName val="Non-Load related - B"/>
      <sheetName val="Load related schemes"/>
      <sheetName val="Non load related schemes"/>
      <sheetName val="Non-Operational Capex"/>
      <sheetName val="SF - Themes"/>
      <sheetName val="SF - FOC split"/>
      <sheetName val="SF - A Internal split opex"/>
      <sheetName val="SF - A Internal mapping to RRP"/>
      <sheetName val="SF - Asset management opex"/>
      <sheetName val="SF - Non-operational Capex"/>
      <sheetName val="CALCULATIONS &gt;&gt;"/>
      <sheetName val="PQ lists"/>
      <sheetName val="SF split"/>
      <sheetName val="DT Opex RRP"/>
      <sheetName val="DT Opex Internal"/>
      <sheetName val="DT Opex Ass Mgmt"/>
      <sheetName val="DT Opex Ass Mgmt - Nominal"/>
      <sheetName val="DT Capex"/>
      <sheetName val="DT Capex - Nominal"/>
      <sheetName val="DT Opex Internal - Real"/>
      <sheetName val="DT RRP Opex - Real"/>
      <sheetName val="DT RRP Capex - Real"/>
      <sheetName val="DT Opex Internal - Nominal"/>
      <sheetName val="DT RRP Opex - Nominal"/>
      <sheetName val="DT RRP Capex - Nominal"/>
      <sheetName val="RRP submission Opex - Nominal"/>
      <sheetName val="RRP submission Capex - Nominal"/>
      <sheetName val="RRP Totex forecasts - Nominal"/>
      <sheetName val="Reg to stat - Calc"/>
      <sheetName val="REPORTS &gt;&gt;"/>
      <sheetName val="Internal Opex summary tables"/>
      <sheetName val="Internal Opex pivot"/>
      <sheetName val="RRP Opex summary tables"/>
      <sheetName val="RRP Opex pivot"/>
      <sheetName val="RRP Capex summary tables"/>
      <sheetName val="RRP Capex pivot"/>
      <sheetName val="Internal Opex summary"/>
      <sheetName val="RRP Opex summary"/>
      <sheetName val="RRP Capex summary"/>
      <sheetName val="Theme paper summary"/>
      <sheetName val="Reporting view"/>
      <sheetName val="Reg to stat reconciliation"/>
      <sheetName val="Capex schemes"/>
      <sheetName val="Stakeholder priorities"/>
    </sheetNames>
    <sheetDataSet>
      <sheetData sheetId="0"/>
      <sheetData sheetId="1">
        <row r="2">
          <cell r="G2">
            <v>0</v>
          </cell>
          <cell r="I2">
            <v>1720</v>
          </cell>
        </row>
      </sheetData>
      <sheetData sheetId="2"/>
      <sheetData sheetId="3"/>
      <sheetData sheetId="4">
        <row r="26">
          <cell r="F26" t="str">
            <v>T2 ETO cost model. Model outputs in Nominal. Support function allocation: ETO</v>
          </cell>
        </row>
        <row r="47">
          <cell r="AA47">
            <v>41365</v>
          </cell>
          <cell r="AB47">
            <v>41730</v>
          </cell>
          <cell r="AC47">
            <v>42095</v>
          </cell>
          <cell r="AD47">
            <v>42461</v>
          </cell>
          <cell r="AE47">
            <v>42826</v>
          </cell>
          <cell r="AF47">
            <v>43191</v>
          </cell>
          <cell r="AG47">
            <v>43556</v>
          </cell>
          <cell r="AH47">
            <v>43922</v>
          </cell>
          <cell r="AI47">
            <v>44287</v>
          </cell>
          <cell r="AJ47">
            <v>44652</v>
          </cell>
          <cell r="AK47">
            <v>45017</v>
          </cell>
          <cell r="AL47">
            <v>45383</v>
          </cell>
          <cell r="AM47">
            <v>45748</v>
          </cell>
          <cell r="AN47">
            <v>46113</v>
          </cell>
          <cell r="AO47">
            <v>46478</v>
          </cell>
          <cell r="AP47">
            <v>46844</v>
          </cell>
          <cell r="AQ47" t="str">
            <v/>
          </cell>
          <cell r="AR47" t="str">
            <v/>
          </cell>
          <cell r="AS47" t="str">
            <v/>
          </cell>
          <cell r="AT47" t="str">
            <v/>
          </cell>
          <cell r="AU47" t="str">
            <v/>
          </cell>
          <cell r="AV47" t="str">
            <v/>
          </cell>
          <cell r="AW47" t="str">
            <v/>
          </cell>
          <cell r="AX47" t="str">
            <v/>
          </cell>
          <cell r="AY47" t="str">
            <v/>
          </cell>
          <cell r="AZ47" t="str">
            <v/>
          </cell>
          <cell r="BA47" t="str">
            <v/>
          </cell>
          <cell r="BB47" t="str">
            <v/>
          </cell>
          <cell r="BC47" t="str">
            <v/>
          </cell>
          <cell r="BD47" t="str">
            <v/>
          </cell>
          <cell r="BE47" t="str">
            <v/>
          </cell>
          <cell r="BF47" t="str">
            <v/>
          </cell>
          <cell r="BG47" t="str">
            <v/>
          </cell>
          <cell r="BH47" t="str">
            <v/>
          </cell>
          <cell r="BI47" t="str">
            <v/>
          </cell>
          <cell r="BJ47" t="str">
            <v/>
          </cell>
          <cell r="BK47" t="str">
            <v/>
          </cell>
          <cell r="BL47" t="str">
            <v/>
          </cell>
          <cell r="BM47" t="str">
            <v/>
          </cell>
          <cell r="BN47" t="str">
            <v/>
          </cell>
          <cell r="BO47" t="str">
            <v/>
          </cell>
          <cell r="BP47" t="str">
            <v/>
          </cell>
          <cell r="BQ47" t="str">
            <v/>
          </cell>
          <cell r="BR47" t="str">
            <v/>
          </cell>
          <cell r="BS47" t="str">
            <v/>
          </cell>
          <cell r="BT47" t="str">
            <v/>
          </cell>
          <cell r="BU47" t="str">
            <v/>
          </cell>
          <cell r="BV47" t="str">
            <v/>
          </cell>
          <cell r="BW47" t="str">
            <v/>
          </cell>
          <cell r="BX47" t="str">
            <v/>
          </cell>
          <cell r="BY47" t="str">
            <v/>
          </cell>
          <cell r="BZ47" t="str">
            <v/>
          </cell>
          <cell r="CA47" t="str">
            <v/>
          </cell>
          <cell r="CB47" t="str">
            <v/>
          </cell>
          <cell r="CC47" t="str">
            <v/>
          </cell>
          <cell r="CD47" t="str">
            <v/>
          </cell>
          <cell r="CE47" t="str">
            <v/>
          </cell>
          <cell r="CF47" t="str">
            <v/>
          </cell>
          <cell r="CG47" t="str">
            <v/>
          </cell>
          <cell r="CH47" t="str">
            <v/>
          </cell>
          <cell r="CI47" t="str">
            <v/>
          </cell>
          <cell r="CJ47" t="str">
            <v/>
          </cell>
          <cell r="CK47" t="str">
            <v/>
          </cell>
          <cell r="CL47" t="str">
            <v/>
          </cell>
          <cell r="CM47" t="str">
            <v/>
          </cell>
          <cell r="CN47" t="str">
            <v/>
          </cell>
          <cell r="CO47" t="str">
            <v/>
          </cell>
          <cell r="CP47" t="str">
            <v/>
          </cell>
          <cell r="CQ47" t="str">
            <v/>
          </cell>
          <cell r="CR47" t="str">
            <v/>
          </cell>
          <cell r="CS47" t="str">
            <v/>
          </cell>
          <cell r="CT47" t="str">
            <v/>
          </cell>
          <cell r="CU47" t="str">
            <v/>
          </cell>
          <cell r="CV47" t="str">
            <v/>
          </cell>
          <cell r="CW47" t="str">
            <v/>
          </cell>
          <cell r="CX47" t="str">
            <v/>
          </cell>
          <cell r="CY47" t="str">
            <v/>
          </cell>
          <cell r="CZ47" t="str">
            <v/>
          </cell>
          <cell r="DA47" t="str">
            <v/>
          </cell>
          <cell r="DB47" t="str">
            <v/>
          </cell>
          <cell r="DC47" t="str">
            <v/>
          </cell>
          <cell r="DD47" t="str">
            <v/>
          </cell>
          <cell r="DE47" t="str">
            <v/>
          </cell>
          <cell r="DF47" t="str">
            <v/>
          </cell>
          <cell r="DG47" t="str">
            <v/>
          </cell>
          <cell r="DH47" t="str">
            <v/>
          </cell>
          <cell r="DI47" t="str">
            <v/>
          </cell>
          <cell r="DJ47" t="str">
            <v/>
          </cell>
          <cell r="DK47" t="str">
            <v/>
          </cell>
          <cell r="DL47" t="str">
            <v/>
          </cell>
          <cell r="DM47" t="str">
            <v/>
          </cell>
          <cell r="DN47" t="str">
            <v/>
          </cell>
          <cell r="DO47" t="str">
            <v/>
          </cell>
          <cell r="DP47" t="str">
            <v/>
          </cell>
          <cell r="DQ47" t="str">
            <v/>
          </cell>
          <cell r="DR47" t="str">
            <v/>
          </cell>
          <cell r="DS47" t="str">
            <v/>
          </cell>
          <cell r="DT47" t="str">
            <v/>
          </cell>
          <cell r="DU47" t="str">
            <v/>
          </cell>
          <cell r="DV47" t="str">
            <v/>
          </cell>
          <cell r="DW47" t="str">
            <v/>
          </cell>
          <cell r="DX47" t="str">
            <v/>
          </cell>
          <cell r="DY47" t="str">
            <v/>
          </cell>
          <cell r="DZ47" t="str">
            <v/>
          </cell>
          <cell r="EA47" t="str">
            <v/>
          </cell>
          <cell r="EB47" t="str">
            <v/>
          </cell>
          <cell r="EC47" t="str">
            <v/>
          </cell>
          <cell r="ED47" t="str">
            <v/>
          </cell>
          <cell r="EE47" t="str">
            <v/>
          </cell>
          <cell r="EF47" t="str">
            <v/>
          </cell>
          <cell r="EG47" t="str">
            <v/>
          </cell>
          <cell r="EH47" t="str">
            <v/>
          </cell>
          <cell r="EI47" t="str">
            <v/>
          </cell>
          <cell r="EJ47" t="str">
            <v/>
          </cell>
          <cell r="EK47" t="str">
            <v/>
          </cell>
          <cell r="EL47" t="str">
            <v/>
          </cell>
          <cell r="EM47" t="str">
            <v/>
          </cell>
          <cell r="EN47" t="str">
            <v/>
          </cell>
          <cell r="EO47" t="str">
            <v/>
          </cell>
          <cell r="EP47" t="str">
            <v/>
          </cell>
          <cell r="EQ47" t="str">
            <v/>
          </cell>
          <cell r="ER47" t="str">
            <v/>
          </cell>
          <cell r="ES47" t="str">
            <v/>
          </cell>
          <cell r="ET47" t="str">
            <v/>
          </cell>
          <cell r="EU47" t="str">
            <v/>
          </cell>
          <cell r="EV47" t="str">
            <v/>
          </cell>
          <cell r="EW47" t="str">
            <v/>
          </cell>
          <cell r="EX47" t="str">
            <v/>
          </cell>
          <cell r="EY47" t="str">
            <v/>
          </cell>
          <cell r="EZ47" t="str">
            <v/>
          </cell>
          <cell r="FA47" t="str">
            <v/>
          </cell>
          <cell r="FB47" t="str">
            <v/>
          </cell>
          <cell r="FC47" t="str">
            <v/>
          </cell>
          <cell r="FD47" t="str">
            <v/>
          </cell>
          <cell r="FE47" t="str">
            <v/>
          </cell>
          <cell r="FF47" t="str">
            <v/>
          </cell>
          <cell r="FG47" t="str">
            <v/>
          </cell>
          <cell r="FH47" t="str">
            <v/>
          </cell>
          <cell r="FI47" t="str">
            <v/>
          </cell>
          <cell r="FJ47" t="str">
            <v/>
          </cell>
          <cell r="FK47" t="str">
            <v/>
          </cell>
          <cell r="FL47" t="str">
            <v/>
          </cell>
          <cell r="FM47" t="str">
            <v/>
          </cell>
          <cell r="FN47" t="str">
            <v/>
          </cell>
          <cell r="FO47" t="str">
            <v/>
          </cell>
          <cell r="FP47" t="str">
            <v/>
          </cell>
          <cell r="FQ47" t="str">
            <v/>
          </cell>
          <cell r="FR47" t="str">
            <v/>
          </cell>
          <cell r="FS47" t="str">
            <v/>
          </cell>
          <cell r="FT47" t="str">
            <v/>
          </cell>
          <cell r="FU47" t="str">
            <v/>
          </cell>
          <cell r="FV47" t="str">
            <v/>
          </cell>
          <cell r="FW47" t="str">
            <v/>
          </cell>
          <cell r="FX47" t="str">
            <v/>
          </cell>
          <cell r="FY47" t="str">
            <v/>
          </cell>
          <cell r="FZ47" t="str">
            <v/>
          </cell>
          <cell r="GA47" t="str">
            <v/>
          </cell>
          <cell r="GB47" t="str">
            <v/>
          </cell>
          <cell r="GC47" t="str">
            <v/>
          </cell>
          <cell r="GD47" t="str">
            <v/>
          </cell>
          <cell r="GE47" t="str">
            <v/>
          </cell>
          <cell r="GF47" t="str">
            <v/>
          </cell>
          <cell r="GG47" t="str">
            <v/>
          </cell>
          <cell r="GH47" t="str">
            <v/>
          </cell>
          <cell r="GI47" t="str">
            <v/>
          </cell>
          <cell r="GJ47" t="str">
            <v/>
          </cell>
          <cell r="GK47" t="str">
            <v/>
          </cell>
          <cell r="GL47" t="str">
            <v/>
          </cell>
          <cell r="GM47" t="str">
            <v/>
          </cell>
          <cell r="GN47" t="str">
            <v/>
          </cell>
          <cell r="GO47" t="str">
            <v/>
          </cell>
          <cell r="GP47" t="str">
            <v/>
          </cell>
          <cell r="GQ47" t="str">
            <v/>
          </cell>
          <cell r="GR47" t="str">
            <v/>
          </cell>
          <cell r="GS47" t="str">
            <v/>
          </cell>
          <cell r="GT47" t="str">
            <v/>
          </cell>
          <cell r="GU47" t="str">
            <v/>
          </cell>
          <cell r="GV47" t="str">
            <v/>
          </cell>
          <cell r="GW47" t="str">
            <v/>
          </cell>
          <cell r="GX47" t="str">
            <v/>
          </cell>
          <cell r="GY47" t="str">
            <v/>
          </cell>
          <cell r="GZ47" t="str">
            <v/>
          </cell>
          <cell r="HA47" t="str">
            <v/>
          </cell>
          <cell r="HB47" t="str">
            <v/>
          </cell>
          <cell r="HC47" t="str">
            <v/>
          </cell>
          <cell r="HD47" t="str">
            <v/>
          </cell>
          <cell r="HE47" t="str">
            <v/>
          </cell>
          <cell r="HF47" t="str">
            <v/>
          </cell>
          <cell r="HG47" t="str">
            <v/>
          </cell>
          <cell r="HH47" t="str">
            <v/>
          </cell>
          <cell r="HI47" t="str">
            <v/>
          </cell>
          <cell r="HJ47" t="str">
            <v/>
          </cell>
          <cell r="HK47"/>
        </row>
        <row r="48">
          <cell r="AA48">
            <v>41729</v>
          </cell>
          <cell r="AB48">
            <v>42094</v>
          </cell>
          <cell r="AC48">
            <v>42460</v>
          </cell>
          <cell r="AD48">
            <v>42825</v>
          </cell>
          <cell r="AE48">
            <v>43190</v>
          </cell>
          <cell r="AF48">
            <v>43555</v>
          </cell>
          <cell r="AG48">
            <v>43921</v>
          </cell>
          <cell r="AH48">
            <v>44286</v>
          </cell>
          <cell r="AI48">
            <v>44651</v>
          </cell>
          <cell r="AJ48">
            <v>45016</v>
          </cell>
          <cell r="AK48">
            <v>45382</v>
          </cell>
          <cell r="AL48">
            <v>45747</v>
          </cell>
          <cell r="AM48">
            <v>46112</v>
          </cell>
          <cell r="AN48">
            <v>46477</v>
          </cell>
          <cell r="AO48">
            <v>46843</v>
          </cell>
          <cell r="AP48">
            <v>47208</v>
          </cell>
          <cell r="AQ48" t="str">
            <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t="str">
            <v/>
          </cell>
          <cell r="BM48" t="str">
            <v/>
          </cell>
          <cell r="BN48" t="str">
            <v/>
          </cell>
          <cell r="BO48" t="str">
            <v/>
          </cell>
          <cell r="BP48" t="str">
            <v/>
          </cell>
          <cell r="BQ48" t="str">
            <v/>
          </cell>
          <cell r="BR48" t="str">
            <v/>
          </cell>
          <cell r="BS48" t="str">
            <v/>
          </cell>
          <cell r="BT48" t="str">
            <v/>
          </cell>
          <cell r="BU48" t="str">
            <v/>
          </cell>
          <cell r="BV48" t="str">
            <v/>
          </cell>
          <cell r="BW48" t="str">
            <v/>
          </cell>
          <cell r="BX48" t="str">
            <v/>
          </cell>
          <cell r="BY48" t="str">
            <v/>
          </cell>
          <cell r="BZ48" t="str">
            <v/>
          </cell>
          <cell r="CA48" t="str">
            <v/>
          </cell>
          <cell r="CB48" t="str">
            <v/>
          </cell>
          <cell r="CC48" t="str">
            <v/>
          </cell>
          <cell r="CD48" t="str">
            <v/>
          </cell>
          <cell r="CE48" t="str">
            <v/>
          </cell>
          <cell r="CF48" t="str">
            <v/>
          </cell>
          <cell r="CG48" t="str">
            <v/>
          </cell>
          <cell r="CH48" t="str">
            <v/>
          </cell>
          <cell r="CI48" t="str">
            <v/>
          </cell>
          <cell r="CJ48" t="str">
            <v/>
          </cell>
          <cell r="CK48" t="str">
            <v/>
          </cell>
          <cell r="CL48" t="str">
            <v/>
          </cell>
          <cell r="CM48" t="str">
            <v/>
          </cell>
          <cell r="CN48" t="str">
            <v/>
          </cell>
          <cell r="CO48" t="str">
            <v/>
          </cell>
          <cell r="CP48" t="str">
            <v/>
          </cell>
          <cell r="CQ48" t="str">
            <v/>
          </cell>
          <cell r="CR48" t="str">
            <v/>
          </cell>
          <cell r="CS48" t="str">
            <v/>
          </cell>
          <cell r="CT48" t="str">
            <v/>
          </cell>
          <cell r="CU48" t="str">
            <v/>
          </cell>
          <cell r="CV48" t="str">
            <v/>
          </cell>
          <cell r="CW48" t="str">
            <v/>
          </cell>
          <cell r="CX48" t="str">
            <v/>
          </cell>
          <cell r="CY48" t="str">
            <v/>
          </cell>
          <cell r="CZ48" t="str">
            <v/>
          </cell>
          <cell r="DA48" t="str">
            <v/>
          </cell>
          <cell r="DB48" t="str">
            <v/>
          </cell>
          <cell r="DC48" t="str">
            <v/>
          </cell>
          <cell r="DD48" t="str">
            <v/>
          </cell>
          <cell r="DE48" t="str">
            <v/>
          </cell>
          <cell r="DF48" t="str">
            <v/>
          </cell>
          <cell r="DG48" t="str">
            <v/>
          </cell>
          <cell r="DH48" t="str">
            <v/>
          </cell>
          <cell r="DI48" t="str">
            <v/>
          </cell>
          <cell r="DJ48" t="str">
            <v/>
          </cell>
          <cell r="DK48" t="str">
            <v/>
          </cell>
          <cell r="DL48" t="str">
            <v/>
          </cell>
          <cell r="DM48" t="str">
            <v/>
          </cell>
          <cell r="DN48" t="str">
            <v/>
          </cell>
          <cell r="DO48" t="str">
            <v/>
          </cell>
          <cell r="DP48" t="str">
            <v/>
          </cell>
          <cell r="DQ48" t="str">
            <v/>
          </cell>
          <cell r="DR48" t="str">
            <v/>
          </cell>
          <cell r="DS48" t="str">
            <v/>
          </cell>
          <cell r="DT48" t="str">
            <v/>
          </cell>
          <cell r="DU48" t="str">
            <v/>
          </cell>
          <cell r="DV48" t="str">
            <v/>
          </cell>
          <cell r="DW48" t="str">
            <v/>
          </cell>
          <cell r="DX48" t="str">
            <v/>
          </cell>
          <cell r="DY48" t="str">
            <v/>
          </cell>
          <cell r="DZ48" t="str">
            <v/>
          </cell>
          <cell r="EA48" t="str">
            <v/>
          </cell>
          <cell r="EB48" t="str">
            <v/>
          </cell>
          <cell r="EC48" t="str">
            <v/>
          </cell>
          <cell r="ED48" t="str">
            <v/>
          </cell>
          <cell r="EE48" t="str">
            <v/>
          </cell>
          <cell r="EF48" t="str">
            <v/>
          </cell>
          <cell r="EG48" t="str">
            <v/>
          </cell>
          <cell r="EH48" t="str">
            <v/>
          </cell>
          <cell r="EI48" t="str">
            <v/>
          </cell>
          <cell r="EJ48" t="str">
            <v/>
          </cell>
          <cell r="EK48" t="str">
            <v/>
          </cell>
          <cell r="EL48" t="str">
            <v/>
          </cell>
          <cell r="EM48" t="str">
            <v/>
          </cell>
          <cell r="EN48" t="str">
            <v/>
          </cell>
          <cell r="EO48" t="str">
            <v/>
          </cell>
          <cell r="EP48" t="str">
            <v/>
          </cell>
          <cell r="EQ48" t="str">
            <v/>
          </cell>
          <cell r="ER48" t="str">
            <v/>
          </cell>
          <cell r="ES48" t="str">
            <v/>
          </cell>
          <cell r="ET48" t="str">
            <v/>
          </cell>
          <cell r="EU48" t="str">
            <v/>
          </cell>
          <cell r="EV48" t="str">
            <v/>
          </cell>
          <cell r="EW48" t="str">
            <v/>
          </cell>
          <cell r="EX48" t="str">
            <v/>
          </cell>
          <cell r="EY48" t="str">
            <v/>
          </cell>
          <cell r="EZ48" t="str">
            <v/>
          </cell>
          <cell r="FA48" t="str">
            <v/>
          </cell>
          <cell r="FB48" t="str">
            <v/>
          </cell>
          <cell r="FC48" t="str">
            <v/>
          </cell>
          <cell r="FD48" t="str">
            <v/>
          </cell>
          <cell r="FE48" t="str">
            <v/>
          </cell>
          <cell r="FF48" t="str">
            <v/>
          </cell>
          <cell r="FG48" t="str">
            <v/>
          </cell>
          <cell r="FH48" t="str">
            <v/>
          </cell>
          <cell r="FI48" t="str">
            <v/>
          </cell>
          <cell r="FJ48" t="str">
            <v/>
          </cell>
          <cell r="FK48" t="str">
            <v/>
          </cell>
          <cell r="FL48" t="str">
            <v/>
          </cell>
          <cell r="FM48" t="str">
            <v/>
          </cell>
          <cell r="FN48" t="str">
            <v/>
          </cell>
          <cell r="FO48" t="str">
            <v/>
          </cell>
          <cell r="FP48" t="str">
            <v/>
          </cell>
          <cell r="FQ48" t="str">
            <v/>
          </cell>
          <cell r="FR48" t="str">
            <v/>
          </cell>
          <cell r="FS48" t="str">
            <v/>
          </cell>
          <cell r="FT48" t="str">
            <v/>
          </cell>
          <cell r="FU48" t="str">
            <v/>
          </cell>
          <cell r="FV48" t="str">
            <v/>
          </cell>
          <cell r="FW48" t="str">
            <v/>
          </cell>
          <cell r="FX48" t="str">
            <v/>
          </cell>
          <cell r="FY48" t="str">
            <v/>
          </cell>
          <cell r="FZ48" t="str">
            <v/>
          </cell>
          <cell r="GA48" t="str">
            <v/>
          </cell>
          <cell r="GB48" t="str">
            <v/>
          </cell>
          <cell r="GC48" t="str">
            <v/>
          </cell>
          <cell r="GD48" t="str">
            <v/>
          </cell>
          <cell r="GE48" t="str">
            <v/>
          </cell>
          <cell r="GF48" t="str">
            <v/>
          </cell>
          <cell r="GG48" t="str">
            <v/>
          </cell>
          <cell r="GH48" t="str">
            <v/>
          </cell>
          <cell r="GI48" t="str">
            <v/>
          </cell>
          <cell r="GJ48" t="str">
            <v/>
          </cell>
          <cell r="GK48" t="str">
            <v/>
          </cell>
          <cell r="GL48" t="str">
            <v/>
          </cell>
          <cell r="GM48" t="str">
            <v/>
          </cell>
          <cell r="GN48" t="str">
            <v/>
          </cell>
          <cell r="GO48" t="str">
            <v/>
          </cell>
          <cell r="GP48" t="str">
            <v/>
          </cell>
          <cell r="GQ48" t="str">
            <v/>
          </cell>
          <cell r="GR48" t="str">
            <v/>
          </cell>
          <cell r="GS48" t="str">
            <v/>
          </cell>
          <cell r="GT48" t="str">
            <v/>
          </cell>
          <cell r="GU48" t="str">
            <v/>
          </cell>
          <cell r="GV48" t="str">
            <v/>
          </cell>
          <cell r="GW48" t="str">
            <v/>
          </cell>
          <cell r="GX48" t="str">
            <v/>
          </cell>
          <cell r="GY48" t="str">
            <v/>
          </cell>
          <cell r="GZ48" t="str">
            <v/>
          </cell>
          <cell r="HA48" t="str">
            <v/>
          </cell>
          <cell r="HB48" t="str">
            <v/>
          </cell>
          <cell r="HC48" t="str">
            <v/>
          </cell>
          <cell r="HD48" t="str">
            <v/>
          </cell>
          <cell r="HE48" t="str">
            <v/>
          </cell>
          <cell r="HF48" t="str">
            <v/>
          </cell>
          <cell r="HG48" t="str">
            <v/>
          </cell>
          <cell r="HH48" t="str">
            <v/>
          </cell>
          <cell r="HI48" t="str">
            <v/>
          </cell>
          <cell r="HJ48" t="str">
            <v/>
          </cell>
          <cell r="HK48"/>
        </row>
        <row r="49">
          <cell r="AA49">
            <v>2014</v>
          </cell>
          <cell r="AB49">
            <v>2015</v>
          </cell>
          <cell r="AC49">
            <v>2016</v>
          </cell>
          <cell r="AD49">
            <v>2017</v>
          </cell>
          <cell r="AE49">
            <v>2018</v>
          </cell>
          <cell r="AF49">
            <v>2019</v>
          </cell>
          <cell r="AG49">
            <v>2020</v>
          </cell>
          <cell r="AH49">
            <v>2021</v>
          </cell>
          <cell r="AI49">
            <v>2022</v>
          </cell>
          <cell r="AJ49">
            <v>2023</v>
          </cell>
          <cell r="AK49">
            <v>2024</v>
          </cell>
          <cell r="AL49">
            <v>2025</v>
          </cell>
          <cell r="AM49">
            <v>2026</v>
          </cell>
          <cell r="AN49">
            <v>2027</v>
          </cell>
          <cell r="AO49">
            <v>2028</v>
          </cell>
          <cell r="AP49">
            <v>2029</v>
          </cell>
          <cell r="AQ49" t="str">
            <v/>
          </cell>
          <cell r="AR49" t="str">
            <v/>
          </cell>
          <cell r="AS49" t="str">
            <v/>
          </cell>
          <cell r="AT49" t="str">
            <v/>
          </cell>
          <cell r="AU49" t="str">
            <v/>
          </cell>
          <cell r="AV49" t="str">
            <v/>
          </cell>
          <cell r="AW49" t="str">
            <v/>
          </cell>
          <cell r="AX49" t="str">
            <v/>
          </cell>
          <cell r="AY49" t="str">
            <v/>
          </cell>
          <cell r="AZ49" t="str">
            <v/>
          </cell>
          <cell r="BA49" t="str">
            <v/>
          </cell>
          <cell r="BB49" t="str">
            <v/>
          </cell>
          <cell r="BC49" t="str">
            <v/>
          </cell>
          <cell r="BD49" t="str">
            <v/>
          </cell>
          <cell r="BE49" t="str">
            <v/>
          </cell>
          <cell r="BF49" t="str">
            <v/>
          </cell>
          <cell r="BG49" t="str">
            <v/>
          </cell>
          <cell r="BH49" t="str">
            <v/>
          </cell>
          <cell r="BI49" t="str">
            <v/>
          </cell>
          <cell r="BJ49" t="str">
            <v/>
          </cell>
          <cell r="BK49" t="str">
            <v/>
          </cell>
          <cell r="BL49" t="str">
            <v/>
          </cell>
          <cell r="BM49" t="str">
            <v/>
          </cell>
          <cell r="BN49" t="str">
            <v/>
          </cell>
          <cell r="BO49" t="str">
            <v/>
          </cell>
          <cell r="BP49" t="str">
            <v/>
          </cell>
          <cell r="BQ49" t="str">
            <v/>
          </cell>
          <cell r="BR49" t="str">
            <v/>
          </cell>
          <cell r="BS49" t="str">
            <v/>
          </cell>
          <cell r="BT49" t="str">
            <v/>
          </cell>
          <cell r="BU49" t="str">
            <v/>
          </cell>
          <cell r="BV49" t="str">
            <v/>
          </cell>
          <cell r="BW49" t="str">
            <v/>
          </cell>
          <cell r="BX49" t="str">
            <v/>
          </cell>
          <cell r="BY49" t="str">
            <v/>
          </cell>
          <cell r="BZ49" t="str">
            <v/>
          </cell>
          <cell r="CA49" t="str">
            <v/>
          </cell>
          <cell r="CB49" t="str">
            <v/>
          </cell>
          <cell r="CC49" t="str">
            <v/>
          </cell>
          <cell r="CD49" t="str">
            <v/>
          </cell>
          <cell r="CE49" t="str">
            <v/>
          </cell>
          <cell r="CF49" t="str">
            <v/>
          </cell>
          <cell r="CG49" t="str">
            <v/>
          </cell>
          <cell r="CH49" t="str">
            <v/>
          </cell>
          <cell r="CI49" t="str">
            <v/>
          </cell>
          <cell r="CJ49" t="str">
            <v/>
          </cell>
          <cell r="CK49" t="str">
            <v/>
          </cell>
          <cell r="CL49" t="str">
            <v/>
          </cell>
          <cell r="CM49" t="str">
            <v/>
          </cell>
          <cell r="CN49" t="str">
            <v/>
          </cell>
          <cell r="CO49" t="str">
            <v/>
          </cell>
          <cell r="CP49" t="str">
            <v/>
          </cell>
          <cell r="CQ49" t="str">
            <v/>
          </cell>
          <cell r="CR49" t="str">
            <v/>
          </cell>
          <cell r="CS49" t="str">
            <v/>
          </cell>
          <cell r="CT49" t="str">
            <v/>
          </cell>
          <cell r="CU49" t="str">
            <v/>
          </cell>
          <cell r="CV49" t="str">
            <v/>
          </cell>
          <cell r="CW49" t="str">
            <v/>
          </cell>
          <cell r="CX49" t="str">
            <v/>
          </cell>
          <cell r="CY49" t="str">
            <v/>
          </cell>
          <cell r="CZ49" t="str">
            <v/>
          </cell>
          <cell r="DA49" t="str">
            <v/>
          </cell>
          <cell r="DB49" t="str">
            <v/>
          </cell>
          <cell r="DC49" t="str">
            <v/>
          </cell>
          <cell r="DD49" t="str">
            <v/>
          </cell>
          <cell r="DE49" t="str">
            <v/>
          </cell>
          <cell r="DF49" t="str">
            <v/>
          </cell>
          <cell r="DG49" t="str">
            <v/>
          </cell>
          <cell r="DH49" t="str">
            <v/>
          </cell>
          <cell r="DI49" t="str">
            <v/>
          </cell>
          <cell r="DJ49" t="str">
            <v/>
          </cell>
          <cell r="DK49" t="str">
            <v/>
          </cell>
          <cell r="DL49" t="str">
            <v/>
          </cell>
          <cell r="DM49" t="str">
            <v/>
          </cell>
          <cell r="DN49" t="str">
            <v/>
          </cell>
          <cell r="DO49" t="str">
            <v/>
          </cell>
          <cell r="DP49" t="str">
            <v/>
          </cell>
          <cell r="DQ49" t="str">
            <v/>
          </cell>
          <cell r="DR49" t="str">
            <v/>
          </cell>
          <cell r="DS49" t="str">
            <v/>
          </cell>
          <cell r="DT49" t="str">
            <v/>
          </cell>
          <cell r="DU49" t="str">
            <v/>
          </cell>
          <cell r="DV49" t="str">
            <v/>
          </cell>
          <cell r="DW49" t="str">
            <v/>
          </cell>
          <cell r="DX49" t="str">
            <v/>
          </cell>
          <cell r="DY49" t="str">
            <v/>
          </cell>
          <cell r="DZ49" t="str">
            <v/>
          </cell>
          <cell r="EA49" t="str">
            <v/>
          </cell>
          <cell r="EB49" t="str">
            <v/>
          </cell>
          <cell r="EC49" t="str">
            <v/>
          </cell>
          <cell r="ED49" t="str">
            <v/>
          </cell>
          <cell r="EE49" t="str">
            <v/>
          </cell>
          <cell r="EF49" t="str">
            <v/>
          </cell>
          <cell r="EG49" t="str">
            <v/>
          </cell>
          <cell r="EH49" t="str">
            <v/>
          </cell>
          <cell r="EI49" t="str">
            <v/>
          </cell>
          <cell r="EJ49" t="str">
            <v/>
          </cell>
          <cell r="EK49" t="str">
            <v/>
          </cell>
          <cell r="EL49" t="str">
            <v/>
          </cell>
          <cell r="EM49" t="str">
            <v/>
          </cell>
          <cell r="EN49" t="str">
            <v/>
          </cell>
          <cell r="EO49" t="str">
            <v/>
          </cell>
          <cell r="EP49" t="str">
            <v/>
          </cell>
          <cell r="EQ49" t="str">
            <v/>
          </cell>
          <cell r="ER49" t="str">
            <v/>
          </cell>
          <cell r="ES49" t="str">
            <v/>
          </cell>
          <cell r="ET49" t="str">
            <v/>
          </cell>
          <cell r="EU49" t="str">
            <v/>
          </cell>
          <cell r="EV49" t="str">
            <v/>
          </cell>
          <cell r="EW49" t="str">
            <v/>
          </cell>
          <cell r="EX49" t="str">
            <v/>
          </cell>
          <cell r="EY49" t="str">
            <v/>
          </cell>
          <cell r="EZ49" t="str">
            <v/>
          </cell>
          <cell r="FA49" t="str">
            <v/>
          </cell>
          <cell r="FB49" t="str">
            <v/>
          </cell>
          <cell r="FC49" t="str">
            <v/>
          </cell>
          <cell r="FD49" t="str">
            <v/>
          </cell>
          <cell r="FE49" t="str">
            <v/>
          </cell>
          <cell r="FF49" t="str">
            <v/>
          </cell>
          <cell r="FG49" t="str">
            <v/>
          </cell>
          <cell r="FH49" t="str">
            <v/>
          </cell>
          <cell r="FI49" t="str">
            <v/>
          </cell>
          <cell r="FJ49" t="str">
            <v/>
          </cell>
          <cell r="FK49" t="str">
            <v/>
          </cell>
          <cell r="FL49" t="str">
            <v/>
          </cell>
          <cell r="FM49" t="str">
            <v/>
          </cell>
          <cell r="FN49" t="str">
            <v/>
          </cell>
          <cell r="FO49" t="str">
            <v/>
          </cell>
          <cell r="FP49" t="str">
            <v/>
          </cell>
          <cell r="FQ49" t="str">
            <v/>
          </cell>
          <cell r="FR49" t="str">
            <v/>
          </cell>
          <cell r="FS49" t="str">
            <v/>
          </cell>
          <cell r="FT49" t="str">
            <v/>
          </cell>
          <cell r="FU49" t="str">
            <v/>
          </cell>
          <cell r="FV49" t="str">
            <v/>
          </cell>
          <cell r="FW49" t="str">
            <v/>
          </cell>
          <cell r="FX49" t="str">
            <v/>
          </cell>
          <cell r="FY49" t="str">
            <v/>
          </cell>
          <cell r="FZ49" t="str">
            <v/>
          </cell>
          <cell r="GA49" t="str">
            <v/>
          </cell>
          <cell r="GB49" t="str">
            <v/>
          </cell>
          <cell r="GC49" t="str">
            <v/>
          </cell>
          <cell r="GD49" t="str">
            <v/>
          </cell>
          <cell r="GE49" t="str">
            <v/>
          </cell>
          <cell r="GF49" t="str">
            <v/>
          </cell>
          <cell r="GG49" t="str">
            <v/>
          </cell>
          <cell r="GH49" t="str">
            <v/>
          </cell>
          <cell r="GI49" t="str">
            <v/>
          </cell>
          <cell r="GJ49" t="str">
            <v/>
          </cell>
          <cell r="GK49" t="str">
            <v/>
          </cell>
          <cell r="GL49" t="str">
            <v/>
          </cell>
          <cell r="GM49" t="str">
            <v/>
          </cell>
          <cell r="GN49" t="str">
            <v/>
          </cell>
          <cell r="GO49" t="str">
            <v/>
          </cell>
          <cell r="GP49" t="str">
            <v/>
          </cell>
          <cell r="GQ49" t="str">
            <v/>
          </cell>
          <cell r="GR49" t="str">
            <v/>
          </cell>
          <cell r="GS49" t="str">
            <v/>
          </cell>
          <cell r="GT49" t="str">
            <v/>
          </cell>
          <cell r="GU49" t="str">
            <v/>
          </cell>
          <cell r="GV49" t="str">
            <v/>
          </cell>
          <cell r="GW49" t="str">
            <v/>
          </cell>
          <cell r="GX49" t="str">
            <v/>
          </cell>
          <cell r="GY49" t="str">
            <v/>
          </cell>
          <cell r="GZ49" t="str">
            <v/>
          </cell>
          <cell r="HA49" t="str">
            <v/>
          </cell>
          <cell r="HB49" t="str">
            <v/>
          </cell>
          <cell r="HC49" t="str">
            <v/>
          </cell>
          <cell r="HD49" t="str">
            <v/>
          </cell>
          <cell r="HE49" t="str">
            <v/>
          </cell>
          <cell r="HF49" t="str">
            <v/>
          </cell>
          <cell r="HG49" t="str">
            <v/>
          </cell>
          <cell r="HH49" t="str">
            <v/>
          </cell>
          <cell r="HI49" t="str">
            <v/>
          </cell>
          <cell r="HJ49" t="str">
            <v/>
          </cell>
          <cell r="HK49"/>
        </row>
        <row r="1074">
          <cell r="E1074">
            <v>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Universal data"/>
      <sheetName val="Check and Balances"/>
      <sheetName val="1.1 Summary Data"/>
      <sheetName val="1.3 Acc._Costs NG"/>
      <sheetName val="1.3a Acc._Costs"/>
      <sheetName val="1.3b Acc._Costs_Cap"/>
      <sheetName val="1.4 Provisions"/>
      <sheetName val="1.7 Analysis-Other Costs"/>
      <sheetName val="1.7a Analysis-Other Costs"/>
      <sheetName val="1.8 Irregular Items"/>
      <sheetName val="1.8a Irregular Items"/>
      <sheetName val="2.1 Eng Opex Actuals"/>
      <sheetName val="2.2 Non Op Capex"/>
      <sheetName val="2.3 Other Trans CC"/>
      <sheetName val="2.4 Exc &amp; Demin"/>
      <sheetName val="2.5 Corporate Costs"/>
      <sheetName val="2.6 IT"/>
      <sheetName val="2.7 Insurance"/>
      <sheetName val="2.8 Property"/>
      <sheetName val="2.9.1 UK Bus Serv (1.3a)"/>
      <sheetName val="2.9.2 UK Bus Serv (Alloc) (1.3a"/>
      <sheetName val="2.9.1 UK Bus Serv (1.3)"/>
      <sheetName val="2.9.2 UK Bus Serv (Alloc) (1.3)"/>
      <sheetName val="2.10 Related Party"/>
      <sheetName val="2.12 SO Capex"/>
      <sheetName val="2.13 Network Ops"/>
      <sheetName val="2.14 Year on Year Movt"/>
      <sheetName val="2.15 Staff Numbers"/>
      <sheetName val="2.17 Resilience Table"/>
      <sheetName val="5.1 System characs"/>
      <sheetName val="5.2 Activity indicators"/>
      <sheetName val="5.3 Utilisation &amp; performan"/>
      <sheetName val="5.5 Compressor utilisation"/>
      <sheetName val="5.6 Environmental"/>
      <sheetName val="5.8 Capex summary"/>
      <sheetName val="5.9 Asset data"/>
      <sheetName val="5.10 Project Listing "/>
      <sheetName val="5.11 Forecast Scenarios"/>
      <sheetName val="5.13 Capex price vol var"/>
      <sheetName val="5.14 Sys incidents &amp; responses"/>
      <sheetName val="5.15.1 Cond &amp; Risk-Entry Points"/>
      <sheetName val="5.15.2 Cond &amp; Risk-Exit Points"/>
      <sheetName val="5.15.3 Cond &amp; Risk-Comps"/>
      <sheetName val="5.15.4 Cond &amp; Risk-Pipelines"/>
      <sheetName val="5.15.5 Cond &amp; Risk-Multijunctin"/>
    </sheetNames>
    <sheetDataSet>
      <sheetData sheetId="0"/>
      <sheetData sheetId="1"/>
      <sheetData sheetId="2">
        <row r="20">
          <cell r="C20" t="str">
            <v>2008/09</v>
          </cell>
        </row>
        <row r="21">
          <cell r="C21" t="str">
            <v>2009/10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oC"/>
      <sheetName val="Log"/>
      <sheetName val="Import log"/>
      <sheetName val="Developer Settings"/>
      <sheetName val="i symbols"/>
      <sheetName val="ASSUMPTIONS &gt;&gt;"/>
      <sheetName val="Model Map"/>
      <sheetName val="Setup"/>
      <sheetName val="INPUTS &gt;&gt;"/>
      <sheetName val="Dashboard"/>
      <sheetName val="Inflation settings"/>
      <sheetName val="TP to stakeholder priorities"/>
      <sheetName val="RRP submission Opex summary"/>
      <sheetName val="RRP submission Capex summary"/>
      <sheetName val="RRP Totex forecast"/>
      <sheetName val="Excluded costs &amp; provisions"/>
      <sheetName val="Reg to stat inputs"/>
      <sheetName val="Themes"/>
      <sheetName val="ETO - Themes"/>
      <sheetName val="A - Internal Split Opex"/>
      <sheetName val="A - Internal to RRP Mapping"/>
      <sheetName val="Asset Management Opex"/>
      <sheetName val="Load related - A"/>
      <sheetName val="Load related - B"/>
      <sheetName val="Load related - Wider Works - A"/>
      <sheetName val="Load related - Wider Works - B"/>
      <sheetName val="Non-Load related - A"/>
      <sheetName val="Non-Load related - B"/>
      <sheetName val="Load related schemes"/>
      <sheetName val="Non load related schemes"/>
      <sheetName val="Non-Operational Capex"/>
      <sheetName val="SF - Themes"/>
      <sheetName val="SF - FOC split"/>
      <sheetName val="SF - A Internal split opex"/>
      <sheetName val="SF - A Internal mapping to RRP"/>
      <sheetName val="SF - Asset management opex"/>
      <sheetName val="SF - Non-operational Capex"/>
      <sheetName val="CALCULATIONS &gt;&gt;"/>
      <sheetName val="PQ lists"/>
      <sheetName val="SF split"/>
      <sheetName val="DT Opex RRP"/>
      <sheetName val="DT Opex Internal"/>
      <sheetName val="DT Opex Ass Mgmt"/>
      <sheetName val="DT Opex Ass Mgmt - Nominal"/>
      <sheetName val="DT Capex"/>
      <sheetName val="DT Capex - Nominal"/>
      <sheetName val="DT Opex Internal - Real"/>
      <sheetName val="DT RRP Opex - Real"/>
      <sheetName val="DT RRP Capex - Real"/>
      <sheetName val="DT Opex Internal - Nominal"/>
      <sheetName val="DT RRP Opex - Nominal"/>
      <sheetName val="DT RRP Capex - Nominal"/>
      <sheetName val="RRP submission Opex - Nominal"/>
      <sheetName val="RRP submission Capex - Nominal"/>
      <sheetName val="RRP Totex forecasts - Nominal"/>
      <sheetName val="Reg to stat - Calc"/>
      <sheetName val="REPORTS &gt;&gt;"/>
      <sheetName val="Internal Opex summary tables"/>
      <sheetName val="Internal Opex pivot"/>
      <sheetName val="RRP Opex summary tables"/>
      <sheetName val="RRP Opex pivot"/>
      <sheetName val="RRP Capex summary tables"/>
      <sheetName val="RRP Capex pivot"/>
      <sheetName val="Internal Opex summary"/>
      <sheetName val="RRP Opex summary"/>
      <sheetName val="RRP Capex summary"/>
      <sheetName val="Theme paper summary"/>
      <sheetName val="Reporting view"/>
      <sheetName val="Reg to stat reconciliation"/>
      <sheetName val="Capex schemes"/>
      <sheetName val="Stakeholder priorities"/>
      <sheetName val="T2 ETO cost model. V8"/>
    </sheetNames>
    <sheetDataSet>
      <sheetData sheetId="0"/>
      <sheetData sheetId="1"/>
      <sheetData sheetId="2"/>
      <sheetData sheetId="3"/>
      <sheetData sheetId="4">
        <row r="738">
          <cell r="E738" t="str">
            <v>3.1a Net Opex Costs Matrix (after capitalisation of closely associated indirects and business support)</v>
          </cell>
        </row>
        <row r="1167">
          <cell r="E1167" t="str">
            <v>IT Expenditure</v>
          </cell>
        </row>
        <row r="1168">
          <cell r="E1168" t="str">
            <v>Vehicles</v>
          </cell>
        </row>
        <row r="1169">
          <cell r="E1169" t="str">
            <v>Land and Buildings</v>
          </cell>
        </row>
        <row r="1170">
          <cell r="E1170" t="str">
            <v>Fixtures and fittings</v>
          </cell>
        </row>
        <row r="1171">
          <cell r="E1171" t="str">
            <v>Plant and Machinery</v>
          </cell>
        </row>
        <row r="1172">
          <cell r="E1172" t="str">
            <v>IT Expenditure - Cyber</v>
          </cell>
        </row>
        <row r="1237">
          <cell r="E1237" t="str">
            <v>09/10</v>
          </cell>
        </row>
        <row r="1238">
          <cell r="E1238" t="str">
            <v>10/11</v>
          </cell>
        </row>
        <row r="1239">
          <cell r="E1239" t="str">
            <v>11/12</v>
          </cell>
        </row>
        <row r="1240">
          <cell r="E1240" t="str">
            <v>12/13</v>
          </cell>
        </row>
        <row r="1241">
          <cell r="E1241" t="str">
            <v>13/14</v>
          </cell>
        </row>
        <row r="1242">
          <cell r="E1242" t="str">
            <v>14/15</v>
          </cell>
        </row>
        <row r="1243">
          <cell r="E1243" t="str">
            <v>15/16</v>
          </cell>
        </row>
        <row r="1244">
          <cell r="E1244" t="str">
            <v>16/17</v>
          </cell>
        </row>
        <row r="1245">
          <cell r="E1245" t="str">
            <v>17/18</v>
          </cell>
        </row>
        <row r="1246">
          <cell r="E1246" t="str">
            <v>18/19</v>
          </cell>
        </row>
        <row r="1247">
          <cell r="E1247" t="str">
            <v>19/20</v>
          </cell>
        </row>
        <row r="1248">
          <cell r="E1248" t="str">
            <v>20/21</v>
          </cell>
        </row>
        <row r="1249">
          <cell r="E1249" t="str">
            <v>21/22</v>
          </cell>
        </row>
        <row r="1250">
          <cell r="E1250" t="str">
            <v>22/23</v>
          </cell>
        </row>
        <row r="1251">
          <cell r="E1251" t="str">
            <v>23/24</v>
          </cell>
        </row>
        <row r="1252">
          <cell r="E1252" t="str">
            <v>24/25</v>
          </cell>
        </row>
        <row r="1253">
          <cell r="E1253" t="str">
            <v>25/26</v>
          </cell>
        </row>
        <row r="1254">
          <cell r="E1254" t="str">
            <v>26/27</v>
          </cell>
        </row>
        <row r="1255">
          <cell r="E1255" t="str">
            <v>27/28</v>
          </cell>
        </row>
        <row r="1256">
          <cell r="E1256" t="str">
            <v>28/29</v>
          </cell>
        </row>
        <row r="1262">
          <cell r="E1262" t="str">
            <v>Nominal</v>
          </cell>
        </row>
        <row r="1263">
          <cell r="E1263" t="str">
            <v>Selected price base: 17/18</v>
          </cell>
        </row>
      </sheetData>
      <sheetData sheetId="5"/>
      <sheetData sheetId="6"/>
      <sheetData sheetId="7"/>
      <sheetData sheetId="8">
        <row r="19">
          <cell r="R19" t="str">
            <v>ETO</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ow r="14">
          <cell r="BA14" t="str">
            <v>2014</v>
          </cell>
        </row>
      </sheetData>
      <sheetData sheetId="65"/>
      <sheetData sheetId="66"/>
      <sheetData sheetId="67">
        <row r="15">
          <cell r="BA15" t="str">
            <v>2014</v>
          </cell>
        </row>
      </sheetData>
      <sheetData sheetId="68">
        <row r="15">
          <cell r="BA15" t="str">
            <v>2014</v>
          </cell>
        </row>
      </sheetData>
      <sheetData sheetId="69"/>
      <sheetData sheetId="70"/>
      <sheetData sheetId="71"/>
      <sheetData sheetId="7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Interface"/>
      <sheetName val="SHETL"/>
      <sheetName val="SPTL"/>
      <sheetName val="NGET_TO"/>
      <sheetName val="NGET_SO"/>
      <sheetName val="Input"/>
      <sheetName val="Output"/>
      <sheetName val="PC_POut"/>
      <sheetName val="Ratios"/>
      <sheetName val="PostTaxRev"/>
      <sheetName val="P&amp;L"/>
      <sheetName val="BS"/>
      <sheetName val="CF"/>
      <sheetName val="Depn"/>
      <sheetName val="RealRAV"/>
      <sheetName val="NominalRAV"/>
      <sheetName val="Notes"/>
      <sheetName val="RevDriver"/>
      <sheetName val="TIRG"/>
      <sheetName val="Dpcn profiles"/>
      <sheetName val="User Interface"/>
    </sheetNames>
    <sheetDataSet>
      <sheetData sheetId="0"/>
      <sheetData sheetId="1" refreshError="1">
        <row r="54">
          <cell r="B54">
            <v>2</v>
          </cell>
        </row>
        <row r="60">
          <cell r="B60">
            <v>1</v>
          </cell>
        </row>
      </sheetData>
      <sheetData sheetId="2"/>
      <sheetData sheetId="3"/>
      <sheetData sheetId="4"/>
      <sheetData sheetId="5"/>
      <sheetData sheetId="6" refreshError="1">
        <row r="22">
          <cell r="E22">
            <v>0</v>
          </cell>
          <cell r="F22">
            <v>0</v>
          </cell>
          <cell r="G22">
            <v>0</v>
          </cell>
          <cell r="H22">
            <v>0</v>
          </cell>
          <cell r="I22">
            <v>0.02</v>
          </cell>
          <cell r="J22">
            <v>0.02</v>
          </cell>
          <cell r="K22">
            <v>0.02</v>
          </cell>
          <cell r="L22">
            <v>0.02</v>
          </cell>
          <cell r="M22">
            <v>0</v>
          </cell>
          <cell r="N22">
            <v>0.02</v>
          </cell>
          <cell r="O22">
            <v>0.02</v>
          </cell>
          <cell r="P22">
            <v>0.02</v>
          </cell>
          <cell r="Q22">
            <v>0.02</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row>
        <row r="49">
          <cell r="E49">
            <v>65.400000000000006</v>
          </cell>
          <cell r="F49">
            <v>0</v>
          </cell>
          <cell r="G49">
            <v>0</v>
          </cell>
          <cell r="H49">
            <v>0</v>
          </cell>
          <cell r="I49">
            <v>0</v>
          </cell>
          <cell r="J49">
            <v>0</v>
          </cell>
          <cell r="K49">
            <v>0</v>
          </cell>
          <cell r="L49">
            <v>0</v>
          </cell>
          <cell r="M49">
            <v>0</v>
          </cell>
          <cell r="N49">
            <v>0</v>
          </cell>
          <cell r="O49">
            <v>0</v>
          </cell>
          <cell r="P49">
            <v>0</v>
          </cell>
        </row>
        <row r="67">
          <cell r="E67">
            <v>0</v>
          </cell>
          <cell r="F67">
            <v>0</v>
          </cell>
          <cell r="G67">
            <v>0</v>
          </cell>
          <cell r="H67">
            <v>0</v>
          </cell>
          <cell r="I67">
            <v>0</v>
          </cell>
          <cell r="J67">
            <v>0</v>
          </cell>
          <cell r="K67">
            <v>0</v>
          </cell>
          <cell r="L67">
            <v>0</v>
          </cell>
          <cell r="M67">
            <v>0</v>
          </cell>
          <cell r="N67">
            <v>0</v>
          </cell>
          <cell r="O67">
            <v>0</v>
          </cell>
          <cell r="P67">
            <v>0</v>
          </cell>
        </row>
        <row r="145">
          <cell r="E145">
            <v>14</v>
          </cell>
        </row>
        <row r="193">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row>
        <row r="194">
          <cell r="E194">
            <v>-0.8</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row>
        <row r="196">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row>
        <row r="245">
          <cell r="E245">
            <v>8.7999999999999995E-2</v>
          </cell>
        </row>
        <row r="246">
          <cell r="E246">
            <v>20</v>
          </cell>
        </row>
      </sheetData>
      <sheetData sheetId="7"/>
      <sheetData sheetId="8"/>
      <sheetData sheetId="9"/>
      <sheetData sheetId="10" refreshError="1">
        <row r="10">
          <cell r="E10">
            <v>5.1699999999999996E-2</v>
          </cell>
          <cell r="F10">
            <v>5.1699999999999996E-2</v>
          </cell>
          <cell r="G10">
            <v>5.0600000000000006E-2</v>
          </cell>
          <cell r="H10">
            <v>5.0500000000000003E-2</v>
          </cell>
          <cell r="I10">
            <v>5.0500000000000003E-2</v>
          </cell>
          <cell r="J10">
            <v>5.0500000000000003E-2</v>
          </cell>
          <cell r="K10">
            <v>5.0500000000000003E-2</v>
          </cell>
          <cell r="L10">
            <v>5.0500000000000003E-2</v>
          </cell>
          <cell r="M10">
            <v>5.0500000000000003E-2</v>
          </cell>
          <cell r="N10">
            <v>5.0500000000000003E-2</v>
          </cell>
          <cell r="O10">
            <v>5.0500000000000003E-2</v>
          </cell>
          <cell r="P10">
            <v>5.0500000000000003E-2</v>
          </cell>
          <cell r="Q10">
            <v>5.0500000000000003E-2</v>
          </cell>
          <cell r="R10">
            <v>5.0500000000000003E-2</v>
          </cell>
          <cell r="S10">
            <v>5.0500000000000003E-2</v>
          </cell>
          <cell r="T10">
            <v>5.0500000000000003E-2</v>
          </cell>
          <cell r="U10">
            <v>5.0500000000000003E-2</v>
          </cell>
          <cell r="V10">
            <v>5.0500000000000003E-2</v>
          </cell>
          <cell r="W10">
            <v>5.0500000000000003E-2</v>
          </cell>
          <cell r="X10">
            <v>5.0500000000000003E-2</v>
          </cell>
          <cell r="Y10">
            <v>5.0500000000000003E-2</v>
          </cell>
          <cell r="Z10">
            <v>5.0500000000000003E-2</v>
          </cell>
          <cell r="AA10">
            <v>5.0500000000000003E-2</v>
          </cell>
          <cell r="AB10">
            <v>5.0500000000000003E-2</v>
          </cell>
          <cell r="AC10">
            <v>5.0500000000000003E-2</v>
          </cell>
          <cell r="AD10">
            <v>5.0500000000000003E-2</v>
          </cell>
          <cell r="AE10">
            <v>5.0500000000000003E-2</v>
          </cell>
          <cell r="AF10">
            <v>5.0500000000000003E-2</v>
          </cell>
          <cell r="AG10">
            <v>5.0500000000000003E-2</v>
          </cell>
          <cell r="AH10">
            <v>5.0500000000000003E-2</v>
          </cell>
          <cell r="AI10">
            <v>5.0500000000000003E-2</v>
          </cell>
          <cell r="AJ10">
            <v>5.0500000000000003E-2</v>
          </cell>
          <cell r="AK10">
            <v>5.0500000000000003E-2</v>
          </cell>
        </row>
      </sheetData>
      <sheetData sheetId="11"/>
      <sheetData sheetId="12"/>
      <sheetData sheetId="13"/>
      <sheetData sheetId="14" refreshError="1">
        <row r="29">
          <cell r="E29">
            <v>-6.5</v>
          </cell>
          <cell r="F29">
            <v>-5.1392132767691887</v>
          </cell>
          <cell r="G29">
            <v>-6.2423735084824985</v>
          </cell>
          <cell r="H29">
            <v>-8.5777514631330156</v>
          </cell>
          <cell r="I29">
            <v>-9.9575041771317245</v>
          </cell>
          <cell r="J29">
            <v>-11.014394947145231</v>
          </cell>
          <cell r="K29">
            <v>-12.770324965070333</v>
          </cell>
          <cell r="L29">
            <v>-13.922352957534869</v>
          </cell>
          <cell r="M29">
            <v>-15.074964615098638</v>
          </cell>
          <cell r="N29">
            <v>-16.226392859580802</v>
          </cell>
          <cell r="O29">
            <v>-17.375467164222844</v>
          </cell>
          <cell r="P29">
            <v>-18.52176383626902</v>
          </cell>
          <cell r="Q29">
            <v>-19.665412094206033</v>
          </cell>
          <cell r="R29">
            <v>-20.80694036317227</v>
          </cell>
          <cell r="S29">
            <v>-21.947161904541453</v>
          </cell>
          <cell r="T29">
            <v>-23.087090167611258</v>
          </cell>
          <cell r="U29">
            <v>-24.227876381204918</v>
          </cell>
          <cell r="V29">
            <v>-25.370763768765773</v>
          </cell>
          <cell r="W29">
            <v>-26.517054177946232</v>
          </cell>
          <cell r="X29">
            <v>-27.668083971306825</v>
          </cell>
          <cell r="Y29">
            <v>-28.825206816262785</v>
          </cell>
          <cell r="Z29">
            <v>-29.989781605872622</v>
          </cell>
          <cell r="AA29">
            <v>-31.163164186982083</v>
          </cell>
          <cell r="AB29">
            <v>-32.346701905763169</v>
          </cell>
          <cell r="AC29">
            <v>-33.411988601347517</v>
          </cell>
          <cell r="AD29">
            <v>-34.618516261287311</v>
          </cell>
          <cell r="AE29">
            <v>-35.840476544462788</v>
          </cell>
          <cell r="AF29">
            <v>-37.077849306388693</v>
          </cell>
          <cell r="AG29">
            <v>-38.331913651406651</v>
          </cell>
          <cell r="AH29">
            <v>-39.603935973764266</v>
          </cell>
          <cell r="AI29">
            <v>-40.895171290809927</v>
          </cell>
          <cell r="AJ29">
            <v>-42.206864766364653</v>
          </cell>
          <cell r="AK29">
            <v>-43.540253356616269</v>
          </cell>
        </row>
        <row r="37">
          <cell r="E37">
            <v>52</v>
          </cell>
          <cell r="F37">
            <v>67.368907309201617</v>
          </cell>
          <cell r="G37">
            <v>90.960583736870262</v>
          </cell>
          <cell r="H37">
            <v>134.91583964954208</v>
          </cell>
          <cell r="I37">
            <v>164.22037635083859</v>
          </cell>
          <cell r="J37">
            <v>189.1843691079678</v>
          </cell>
          <cell r="K37">
            <v>217.76720996476297</v>
          </cell>
          <cell r="L37">
            <v>240.02718367515911</v>
          </cell>
          <cell r="M37">
            <v>262.0732259486353</v>
          </cell>
          <cell r="N37">
            <v>283.93092588400987</v>
          </cell>
          <cell r="O37">
            <v>305.6276776546888</v>
          </cell>
          <cell r="P37">
            <v>327.19195017290667</v>
          </cell>
          <cell r="Q37">
            <v>348.65275110568177</v>
          </cell>
          <cell r="R37">
            <v>370.03924503546983</v>
          </cell>
          <cell r="S37">
            <v>391.38048644278319</v>
          </cell>
          <cell r="T37">
            <v>412.7052378004127</v>
          </cell>
          <cell r="U37">
            <v>434.04185055138237</v>
          </cell>
          <cell r="V37">
            <v>455.41819235950527</v>
          </cell>
          <cell r="W37">
            <v>476.86160823072453</v>
          </cell>
          <cell r="X37">
            <v>498.39890625713906</v>
          </cell>
          <cell r="Y37">
            <v>520.05636109781597</v>
          </cell>
          <cell r="Z37">
            <v>541.85973007924122</v>
          </cell>
          <cell r="AA37">
            <v>563.83427812210425</v>
          </cell>
          <cell r="AB37">
            <v>586.00480869143962</v>
          </cell>
          <cell r="AC37">
            <v>608.52544033682102</v>
          </cell>
          <cell r="AD37">
            <v>631.16199054662297</v>
          </cell>
          <cell r="AE37">
            <v>654.06521220149784</v>
          </cell>
          <cell r="AF37">
            <v>677.25974439552056</v>
          </cell>
          <cell r="AG37">
            <v>700.76864131142679</v>
          </cell>
          <cell r="AH37">
            <v>724.61472412761657</v>
          </cell>
          <cell r="AI37">
            <v>748.82061926319034</v>
          </cell>
          <cell r="AJ37">
            <v>773.40879579818625</v>
          </cell>
          <cell r="AK37">
            <v>798.40160196465683</v>
          </cell>
        </row>
      </sheetData>
      <sheetData sheetId="15"/>
      <sheetData sheetId="16"/>
      <sheetData sheetId="17"/>
      <sheetData sheetId="18"/>
      <sheetData sheetId="19"/>
      <sheetData sheetId="20"/>
      <sheetData sheetId="2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Interface"/>
      <sheetName val="SHETL"/>
      <sheetName val="SPTL"/>
      <sheetName val="NGET_TO"/>
      <sheetName val="NGET_SO"/>
      <sheetName val="Input"/>
      <sheetName val="Output"/>
      <sheetName val="PC_POut"/>
      <sheetName val="Ratios"/>
      <sheetName val="PostTaxRev"/>
      <sheetName val="P&amp;L"/>
      <sheetName val="BS"/>
      <sheetName val="CF"/>
      <sheetName val="Depn"/>
      <sheetName val="RealRAV"/>
      <sheetName val="NominalRAV"/>
      <sheetName val="Notes"/>
      <sheetName val="RevDriver"/>
      <sheetName val="TIRG"/>
      <sheetName val="Sheet1"/>
    </sheetNames>
    <sheetDataSet>
      <sheetData sheetId="0"/>
      <sheetData sheetId="1"/>
      <sheetData sheetId="2"/>
      <sheetData sheetId="3"/>
      <sheetData sheetId="4"/>
      <sheetData sheetId="5"/>
      <sheetData sheetId="6" refreshError="1">
        <row r="20">
          <cell r="E20" t="str">
            <v>The tax calculation has not been run!</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CKET"/>
      <sheetName val="SUN"/>
      <sheetName val="FF 02"/>
      <sheetName val="FF 03"/>
      <sheetName val="Graphs"/>
      <sheetName val="Lists"/>
      <sheetName val="FF_02"/>
      <sheetName val="FF_03"/>
      <sheetName val="dropdowns"/>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P Opex pivot (2)"/>
      <sheetName val="RRP Opex pivot (3)"/>
      <sheetName val="Title"/>
      <sheetName val="ToC"/>
      <sheetName val="Log"/>
      <sheetName val="Import log"/>
      <sheetName val="Developer Settings"/>
      <sheetName val="i symbols"/>
      <sheetName val="ASSUMPTIONS &gt;&gt;"/>
      <sheetName val="Model Map"/>
      <sheetName val="INPUTS &gt;&gt;"/>
      <sheetName val="Dashboard"/>
      <sheetName val="Setup"/>
      <sheetName val="Inflation settings"/>
      <sheetName val="TP to stakeholder priorities"/>
      <sheetName val="RRP submission Opex summary"/>
      <sheetName val="RRP submission Capex summary"/>
      <sheetName val="RRP Totex forecast"/>
      <sheetName val="Excluded costs &amp; provisions"/>
      <sheetName val="Reg to stat inputs"/>
      <sheetName val="Themes"/>
      <sheetName val="GT - Themes"/>
      <sheetName val="A - Internal Split Opex"/>
      <sheetName val="A - Internal to RRP Mapping"/>
      <sheetName val="Asset Management Opex"/>
      <sheetName val="Capex detail"/>
      <sheetName val="Non-Operational Capex"/>
      <sheetName val="SF - Themes"/>
      <sheetName val="SO Capex"/>
      <sheetName val="Capex scheme inputs"/>
      <sheetName val="SO Capex IT systems"/>
      <sheetName val="SF - FOC split"/>
      <sheetName val="SF - A Internal split opex"/>
      <sheetName val="SF - A Internal mapping to RRP"/>
      <sheetName val="SF - Asset management opex"/>
      <sheetName val="SF - Non-operational Capex"/>
      <sheetName val="CALCULATIONS &gt;&gt;"/>
      <sheetName val="PQ lists"/>
      <sheetName val="SF split"/>
      <sheetName val="DT Opex RRP"/>
      <sheetName val="DT Opex Internal"/>
      <sheetName val="DT Opex Ass Mgmt"/>
      <sheetName val="DT Opex Ass Mgmt - Nominal"/>
      <sheetName val="DT Capex"/>
      <sheetName val="DT Capex - Nominal"/>
      <sheetName val="DT Opex Internal - Real"/>
      <sheetName val="DT RRP Opex - Real"/>
      <sheetName val="DT RRP Capex - Real"/>
      <sheetName val="DT Opex Internal - Nominal"/>
      <sheetName val="DT RRP Opex - Nominal"/>
      <sheetName val="DT RRP Capex - Nominal"/>
      <sheetName val="RRP submission Opex - Nominal"/>
      <sheetName val="RRP submission Capex - Nominal"/>
      <sheetName val="RRP Totext forecasts - Nominal"/>
      <sheetName val="Stakeholder -Calc"/>
      <sheetName val="Sheet 1"/>
      <sheetName val="Reg to stat - Calc"/>
      <sheetName val="Stakeholder - Calc"/>
      <sheetName val="REPORTS &gt;&gt;"/>
      <sheetName val="Internal Opex summary tables"/>
      <sheetName val="Internal Opex pivot"/>
      <sheetName val="RRP Opex summary tables"/>
      <sheetName val="RRP Opex pivot"/>
      <sheetName val="RRP Capex summary tables"/>
      <sheetName val="RRP Capex pivot"/>
      <sheetName val="Internal Opex summary"/>
      <sheetName val="RRP Opex summary"/>
      <sheetName val="RRP Capex summary"/>
      <sheetName val="Theme paper summary"/>
      <sheetName val="Reporting view"/>
      <sheetName val="Reg to stat reconciliation"/>
      <sheetName val="Capex schemes"/>
      <sheetName val="Stakeholder prioriti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R19" t="str">
            <v>GT</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Interface"/>
      <sheetName val="SHETL"/>
      <sheetName val="SPTL"/>
      <sheetName val="NGET_TO"/>
      <sheetName val="NGET_SO"/>
      <sheetName val="Input"/>
      <sheetName val="Output"/>
      <sheetName val="PC_POut"/>
      <sheetName val="Ratios"/>
      <sheetName val="PostTaxRev"/>
      <sheetName val="P&amp;L"/>
      <sheetName val="BS"/>
      <sheetName val="CF"/>
      <sheetName val="Depn"/>
      <sheetName val="RealRAV"/>
      <sheetName val="NominalRAV"/>
      <sheetName val="Notes"/>
      <sheetName val="RevDriver"/>
      <sheetName val="TIRG"/>
    </sheetNames>
    <sheetDataSet>
      <sheetData sheetId="0"/>
      <sheetData sheetId="1" refreshError="1">
        <row r="48">
          <cell r="B48">
            <v>2</v>
          </cell>
        </row>
        <row r="72">
          <cell r="B72">
            <v>2</v>
          </cell>
        </row>
      </sheetData>
      <sheetData sheetId="2"/>
      <sheetData sheetId="3"/>
      <sheetData sheetId="4"/>
      <sheetData sheetId="5"/>
      <sheetData sheetId="6" refreshError="1">
        <row r="7">
          <cell r="E7">
            <v>38442</v>
          </cell>
        </row>
        <row r="8">
          <cell r="E8">
            <v>188.15</v>
          </cell>
          <cell r="F8">
            <v>193.0419</v>
          </cell>
          <cell r="G8">
            <v>198.06098940000001</v>
          </cell>
          <cell r="H8">
            <v>203.21057512440001</v>
          </cell>
          <cell r="I8">
            <v>208.49405007763443</v>
          </cell>
          <cell r="J8">
            <v>213.91489537965293</v>
          </cell>
          <cell r="K8">
            <v>219.4766826595239</v>
          </cell>
          <cell r="L8">
            <v>225.18307640867152</v>
          </cell>
          <cell r="M8">
            <v>231.03783639529698</v>
          </cell>
          <cell r="N8">
            <v>237.04482014157472</v>
          </cell>
          <cell r="O8">
            <v>243.20798546525566</v>
          </cell>
          <cell r="P8">
            <v>249.53139308735231</v>
          </cell>
          <cell r="Q8">
            <v>256.0192093076235</v>
          </cell>
          <cell r="R8">
            <v>262.67570874962172</v>
          </cell>
          <cell r="S8">
            <v>269.50527717711191</v>
          </cell>
          <cell r="T8">
            <v>276.51241438371682</v>
          </cell>
          <cell r="U8">
            <v>283.70173715769346</v>
          </cell>
          <cell r="V8">
            <v>291.07798232379349</v>
          </cell>
          <cell r="W8">
            <v>298.64600986421215</v>
          </cell>
          <cell r="X8">
            <v>306.41080612068168</v>
          </cell>
          <cell r="Y8">
            <v>314.37748707981939</v>
          </cell>
          <cell r="Z8">
            <v>322.55130174389473</v>
          </cell>
          <cell r="AA8">
            <v>330.93763558923598</v>
          </cell>
          <cell r="AB8">
            <v>339.54201411455614</v>
          </cell>
          <cell r="AC8">
            <v>348.37010648153461</v>
          </cell>
          <cell r="AD8">
            <v>357.42772925005454</v>
          </cell>
          <cell r="AE8">
            <v>366.72085021055597</v>
          </cell>
          <cell r="AF8">
            <v>376.2555923160304</v>
          </cell>
          <cell r="AG8">
            <v>386.03823771624718</v>
          </cell>
          <cell r="AH8">
            <v>396.07523189686964</v>
          </cell>
          <cell r="AI8">
            <v>406.37318792618828</v>
          </cell>
          <cell r="AJ8">
            <v>416.93889081226916</v>
          </cell>
          <cell r="AK8">
            <v>427.77930197338816</v>
          </cell>
        </row>
        <row r="10">
          <cell r="E10">
            <v>188.15</v>
          </cell>
        </row>
        <row r="20">
          <cell r="E20" t="str">
            <v>The tax calculation has not been run!</v>
          </cell>
        </row>
        <row r="21">
          <cell r="E21" t="str">
            <v>All prices are £m in 2004/05 terms</v>
          </cell>
        </row>
        <row r="139">
          <cell r="E139">
            <v>30</v>
          </cell>
        </row>
        <row r="140">
          <cell r="E140">
            <v>20</v>
          </cell>
        </row>
      </sheetData>
      <sheetData sheetId="7"/>
      <sheetData sheetId="8"/>
      <sheetData sheetId="9"/>
      <sheetData sheetId="10">
        <row r="10">
          <cell r="E10">
            <v>5.1699999999999996E-2</v>
          </cell>
        </row>
      </sheetData>
      <sheetData sheetId="11">
        <row r="14">
          <cell r="E14">
            <v>37.846095949464889</v>
          </cell>
        </row>
      </sheetData>
      <sheetData sheetId="12"/>
      <sheetData sheetId="13">
        <row r="43">
          <cell r="G43">
            <v>-18.678245993658578</v>
          </cell>
        </row>
      </sheetData>
      <sheetData sheetId="14">
        <row r="13">
          <cell r="E13">
            <v>-7.1</v>
          </cell>
        </row>
      </sheetData>
      <sheetData sheetId="15"/>
      <sheetData sheetId="16"/>
      <sheetData sheetId="17">
        <row r="16">
          <cell r="E16">
            <v>187.2</v>
          </cell>
        </row>
      </sheetData>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OC"/>
      <sheetName val="Formats"/>
      <sheetName val="Global"/>
      <sheetName val="Validation"/>
      <sheetName val="Control Panel"/>
      <sheetName val="Instructions"/>
      <sheetName val="Scenario Manager"/>
      <sheetName val="Historic"/>
      <sheetName val="Competition"/>
      <sheetName val="Inflation Inputs"/>
      <sheetName val="Financing"/>
      <sheetName val="Legacy Adj"/>
      <sheetName val="RPE inputs"/>
      <sheetName val="Capitalisation Rate"/>
      <sheetName val="Allowance"/>
      <sheetName val="Totex Inputs"/>
      <sheetName val="Incentives Inputs"/>
      <sheetName val="DARTs Inputs"/>
      <sheetName val="Depr Inputs"/>
      <sheetName val="RAM Inputs"/>
      <sheetName val="Tax Inputs"/>
      <sheetName val="Rating Inputs"/>
      <sheetName val="Consumer Bill"/>
      <sheetName val="Sensitivity"/>
      <sheetName val="Risk Model Outputs"/>
      <sheetName val="RPE &amp; Correlation Matrix"/>
      <sheetName val="Risk Interface"/>
      <sheetName val="Risk Override"/>
      <sheetName val="Active Scenario"/>
      <sheetName val="AS_Sensitivity"/>
      <sheetName val="Incentives"/>
      <sheetName val="Inflation"/>
      <sheetName val="RPE"/>
      <sheetName val="Totex"/>
      <sheetName val="TIM"/>
      <sheetName val="RAV&amp;Return TO"/>
      <sheetName val="RAV&amp;Return SO"/>
      <sheetName val="Depr Summary TO"/>
      <sheetName val="Depr Summary SO"/>
      <sheetName val="Depr Calc TO"/>
      <sheetName val="Depr Calc SO"/>
      <sheetName val="DARTs"/>
      <sheetName val="TaxTrigger - TaxPools"/>
      <sheetName val="TaxTrigger"/>
      <sheetName val="TaxPools"/>
      <sheetName val="Tax"/>
      <sheetName val="RAMs"/>
      <sheetName val="Notional Financing"/>
      <sheetName val="Actual Financing"/>
      <sheetName val="Revenue"/>
      <sheetName val="BS Calc"/>
      <sheetName val="FinSum"/>
      <sheetName val="FS - Competition"/>
      <sheetName val="Financial Statements"/>
      <sheetName val="FS - LiMo"/>
      <sheetName val="RoRE"/>
      <sheetName val="Financeability"/>
      <sheetName val="Sheet1"/>
      <sheetName val="Financeability Table"/>
      <sheetName val="Reverse ST"/>
      <sheetName val="Scenario Database"/>
      <sheetName val="SRP"/>
      <sheetName val="Consumer Bill Calc"/>
      <sheetName val="Consumer Bill Graph Data"/>
      <sheetName val="Consumer Bill Graph"/>
      <sheetName val="Template"/>
    </sheetNames>
    <sheetDataSet>
      <sheetData sheetId="0"/>
      <sheetData sheetId="1">
        <row r="15">
          <cell r="E15">
            <v>0</v>
          </cell>
          <cell r="G15">
            <v>4600</v>
          </cell>
        </row>
      </sheetData>
      <sheetData sheetId="2"/>
      <sheetData sheetId="3">
        <row r="11">
          <cell r="F11" t="str">
            <v xml:space="preserve">RIIO-2 Regulatory Model </v>
          </cell>
        </row>
        <row r="12">
          <cell r="F12" t="str">
            <v>National Grid</v>
          </cell>
        </row>
        <row r="21">
          <cell r="F21" t="str">
            <v>FoC: GT, Scenario: 7 (7 - Dec GT BL+RPE's -20%
6.5% CoE, 15yr CoD + 68bps, no wedge, 5% yield (w/o equity iss)), Notional company, Accrual basis, Excluding T1 adj: Yes</v>
          </cell>
        </row>
        <row r="22">
          <cell r="F22">
            <v>43669.471458333333</v>
          </cell>
        </row>
        <row r="23">
          <cell r="F23" t="str">
            <v>Final : NG RIIO2 Model_V6.8_GT notional Red line AW working v2.xlsm</v>
          </cell>
        </row>
        <row r="24">
          <cell r="F24">
            <v>0.1</v>
          </cell>
        </row>
        <row r="32">
          <cell r="B32"/>
          <cell r="C32"/>
          <cell r="D32"/>
          <cell r="E32"/>
          <cell r="F32" t="str">
            <v>Type</v>
          </cell>
          <cell r="G32" t="str">
            <v>zPerType</v>
          </cell>
          <cell r="H32"/>
          <cell r="I32"/>
          <cell r="J32"/>
          <cell r="K32"/>
          <cell r="L32"/>
          <cell r="M32"/>
          <cell r="N32" t="str">
            <v>Actual</v>
          </cell>
          <cell r="O32" t="str">
            <v>Actual</v>
          </cell>
          <cell r="P32" t="str">
            <v>Actual</v>
          </cell>
          <cell r="Q32" t="str">
            <v>Actual</v>
          </cell>
          <cell r="R32" t="str">
            <v>Actual</v>
          </cell>
          <cell r="S32" t="str">
            <v>Actual</v>
          </cell>
          <cell r="T32" t="str">
            <v>Actual</v>
          </cell>
          <cell r="U32" t="str">
            <v>Actual</v>
          </cell>
          <cell r="V32" t="str">
            <v>Actual</v>
          </cell>
          <cell r="W32" t="str">
            <v>Actual</v>
          </cell>
          <cell r="X32" t="str">
            <v>Actual</v>
          </cell>
          <cell r="Y32" t="str">
            <v>Actual</v>
          </cell>
          <cell r="Z32" t="str">
            <v>Actual</v>
          </cell>
          <cell r="AA32" t="str">
            <v>Actual</v>
          </cell>
          <cell r="AB32" t="str">
            <v>Actual</v>
          </cell>
          <cell r="AC32" t="str">
            <v>Actual</v>
          </cell>
          <cell r="AD32" t="str">
            <v>Actual</v>
          </cell>
          <cell r="AE32" t="str">
            <v>Actual</v>
          </cell>
          <cell r="AF32" t="str">
            <v>Actual</v>
          </cell>
          <cell r="AG32" t="str">
            <v>Actual</v>
          </cell>
          <cell r="AH32" t="str">
            <v>Actual</v>
          </cell>
          <cell r="AI32" t="str">
            <v>Actual</v>
          </cell>
          <cell r="AJ32" t="str">
            <v>Actual</v>
          </cell>
          <cell r="AK32" t="str">
            <v>Actual</v>
          </cell>
          <cell r="AL32" t="str">
            <v>Actual</v>
          </cell>
          <cell r="AM32" t="str">
            <v>Actual</v>
          </cell>
          <cell r="AN32" t="str">
            <v>Actual</v>
          </cell>
          <cell r="AO32" t="str">
            <v>Actual</v>
          </cell>
          <cell r="AP32" t="str">
            <v>Actual</v>
          </cell>
          <cell r="AQ32" t="str">
            <v>Forecast</v>
          </cell>
          <cell r="AR32" t="str">
            <v>Forecast</v>
          </cell>
          <cell r="AS32" t="str">
            <v>Forecast</v>
          </cell>
          <cell r="AT32" t="str">
            <v>Forecast</v>
          </cell>
          <cell r="AU32" t="str">
            <v>Forecast</v>
          </cell>
          <cell r="AV32" t="str">
            <v>Forecast</v>
          </cell>
          <cell r="AW32" t="str">
            <v>Forecast</v>
          </cell>
          <cell r="AX32" t="str">
            <v>Forecast</v>
          </cell>
          <cell r="AY32" t="str">
            <v>Forecast</v>
          </cell>
          <cell r="AZ32" t="str">
            <v>Forecast</v>
          </cell>
          <cell r="BA32" t="str">
            <v>Forecast</v>
          </cell>
          <cell r="BB32" t="str">
            <v>Forecast</v>
          </cell>
          <cell r="BC32" t="str">
            <v>Forecast</v>
          </cell>
          <cell r="BD32" t="str">
            <v>Forecast</v>
          </cell>
          <cell r="BE32" t="str">
            <v>Forecast</v>
          </cell>
          <cell r="BF32" t="str">
            <v>Forecast</v>
          </cell>
          <cell r="BG32" t="str">
            <v>Forecast</v>
          </cell>
          <cell r="BH32" t="str">
            <v>Forecast</v>
          </cell>
          <cell r="BI32" t="str">
            <v>Forecast</v>
          </cell>
          <cell r="BJ32" t="str">
            <v>Forecast</v>
          </cell>
          <cell r="BK32" t="str">
            <v>Forecast</v>
          </cell>
          <cell r="BL32" t="str">
            <v>Forecast</v>
          </cell>
          <cell r="BM32" t="str">
            <v>Forecast</v>
          </cell>
          <cell r="BN32" t="str">
            <v>Forecast</v>
          </cell>
          <cell r="BO32" t="str">
            <v>Forecast</v>
          </cell>
          <cell r="BP32" t="str">
            <v>Forecast</v>
          </cell>
          <cell r="BQ32" t="str">
            <v>Forecast</v>
          </cell>
          <cell r="BR32" t="str">
            <v>Forecast</v>
          </cell>
          <cell r="BS32" t="str">
            <v>Forecast</v>
          </cell>
          <cell r="BT32" t="str">
            <v>Forecast</v>
          </cell>
          <cell r="BU32" t="str">
            <v>Forecast</v>
          </cell>
          <cell r="BV32" t="str">
            <v>Forecast</v>
          </cell>
        </row>
        <row r="34">
          <cell r="B34"/>
          <cell r="C34"/>
          <cell r="D34"/>
          <cell r="E34"/>
          <cell r="F34" t="str">
            <v>End Date</v>
          </cell>
          <cell r="G34" t="str">
            <v>zEndDates</v>
          </cell>
          <cell r="H34"/>
          <cell r="I34"/>
          <cell r="J34"/>
          <cell r="K34"/>
          <cell r="L34"/>
          <cell r="M34"/>
          <cell r="N34">
            <v>33328</v>
          </cell>
          <cell r="O34">
            <v>33694</v>
          </cell>
          <cell r="P34">
            <v>34059</v>
          </cell>
          <cell r="Q34">
            <v>34424</v>
          </cell>
          <cell r="R34">
            <v>34789</v>
          </cell>
          <cell r="S34">
            <v>35155</v>
          </cell>
          <cell r="T34">
            <v>35520</v>
          </cell>
          <cell r="U34">
            <v>35885</v>
          </cell>
          <cell r="V34">
            <v>36250</v>
          </cell>
          <cell r="W34">
            <v>36616</v>
          </cell>
          <cell r="X34">
            <v>36981</v>
          </cell>
          <cell r="Y34">
            <v>37346</v>
          </cell>
          <cell r="Z34">
            <v>37711</v>
          </cell>
          <cell r="AA34">
            <v>38077</v>
          </cell>
          <cell r="AB34">
            <v>38442</v>
          </cell>
          <cell r="AC34">
            <v>38807</v>
          </cell>
          <cell r="AD34">
            <v>39172</v>
          </cell>
          <cell r="AE34">
            <v>39538</v>
          </cell>
          <cell r="AF34">
            <v>39903</v>
          </cell>
          <cell r="AG34">
            <v>40268</v>
          </cell>
          <cell r="AH34">
            <v>40633</v>
          </cell>
          <cell r="AI34">
            <v>40999</v>
          </cell>
          <cell r="AJ34">
            <v>41364</v>
          </cell>
          <cell r="AK34">
            <v>41729</v>
          </cell>
          <cell r="AL34">
            <v>42094</v>
          </cell>
          <cell r="AM34">
            <v>42460</v>
          </cell>
          <cell r="AN34">
            <v>42825</v>
          </cell>
          <cell r="AO34">
            <v>43190</v>
          </cell>
          <cell r="AP34">
            <v>43555</v>
          </cell>
          <cell r="AQ34">
            <v>43921</v>
          </cell>
          <cell r="AR34">
            <v>44286</v>
          </cell>
          <cell r="AS34">
            <v>44651</v>
          </cell>
          <cell r="AT34">
            <v>45016</v>
          </cell>
          <cell r="AU34">
            <v>45382</v>
          </cell>
          <cell r="AV34">
            <v>45747</v>
          </cell>
          <cell r="AW34">
            <v>46112</v>
          </cell>
          <cell r="AX34">
            <v>46477</v>
          </cell>
          <cell r="AY34">
            <v>46843</v>
          </cell>
          <cell r="AZ34">
            <v>47208</v>
          </cell>
          <cell r="BA34">
            <v>47573</v>
          </cell>
          <cell r="BB34">
            <v>47938</v>
          </cell>
          <cell r="BC34">
            <v>48304</v>
          </cell>
          <cell r="BD34">
            <v>48669</v>
          </cell>
          <cell r="BE34">
            <v>49034</v>
          </cell>
          <cell r="BF34">
            <v>49399</v>
          </cell>
          <cell r="BG34">
            <v>49765</v>
          </cell>
          <cell r="BH34">
            <v>50130</v>
          </cell>
          <cell r="BI34">
            <v>50495</v>
          </cell>
          <cell r="BJ34">
            <v>50860</v>
          </cell>
          <cell r="BK34">
            <v>51226</v>
          </cell>
          <cell r="BL34">
            <v>51591</v>
          </cell>
          <cell r="BM34">
            <v>51956</v>
          </cell>
          <cell r="BN34">
            <v>52321</v>
          </cell>
          <cell r="BO34">
            <v>52687</v>
          </cell>
          <cell r="BP34">
            <v>53052</v>
          </cell>
          <cell r="BQ34">
            <v>53417</v>
          </cell>
          <cell r="BR34">
            <v>53782</v>
          </cell>
          <cell r="BS34">
            <v>54148</v>
          </cell>
          <cell r="BT34">
            <v>54513</v>
          </cell>
          <cell r="BU34">
            <v>54878</v>
          </cell>
          <cell r="BV34">
            <v>55243</v>
          </cell>
        </row>
        <row r="35">
          <cell r="B35"/>
          <cell r="C35"/>
          <cell r="D35"/>
          <cell r="E35"/>
          <cell r="F35" t="str">
            <v>Date heading</v>
          </cell>
          <cell r="G35" t="str">
            <v>zDate_Headings</v>
          </cell>
          <cell r="H35"/>
          <cell r="I35"/>
          <cell r="J35"/>
          <cell r="K35"/>
          <cell r="L35"/>
          <cell r="M35"/>
          <cell r="N35">
            <v>33328</v>
          </cell>
          <cell r="O35">
            <v>33694</v>
          </cell>
          <cell r="P35">
            <v>34059</v>
          </cell>
          <cell r="Q35">
            <v>34424</v>
          </cell>
          <cell r="R35">
            <v>34789</v>
          </cell>
          <cell r="S35">
            <v>35155</v>
          </cell>
          <cell r="T35">
            <v>35520</v>
          </cell>
          <cell r="U35">
            <v>35885</v>
          </cell>
          <cell r="V35">
            <v>36250</v>
          </cell>
          <cell r="W35">
            <v>36616</v>
          </cell>
          <cell r="X35">
            <v>36981</v>
          </cell>
          <cell r="Y35">
            <v>37346</v>
          </cell>
          <cell r="Z35">
            <v>37711</v>
          </cell>
          <cell r="AA35">
            <v>38077</v>
          </cell>
          <cell r="AB35">
            <v>38442</v>
          </cell>
          <cell r="AC35">
            <v>38807</v>
          </cell>
          <cell r="AD35">
            <v>39172</v>
          </cell>
          <cell r="AE35">
            <v>39538</v>
          </cell>
          <cell r="AF35">
            <v>39903</v>
          </cell>
          <cell r="AG35">
            <v>40268</v>
          </cell>
          <cell r="AH35">
            <v>40633</v>
          </cell>
          <cell r="AI35">
            <v>40999</v>
          </cell>
          <cell r="AJ35">
            <v>41364</v>
          </cell>
          <cell r="AK35">
            <v>41729</v>
          </cell>
          <cell r="AL35">
            <v>42094</v>
          </cell>
          <cell r="AM35">
            <v>42460</v>
          </cell>
          <cell r="AN35">
            <v>42825</v>
          </cell>
          <cell r="AO35">
            <v>43190</v>
          </cell>
          <cell r="AP35">
            <v>43555</v>
          </cell>
          <cell r="AQ35">
            <v>43921</v>
          </cell>
          <cell r="AR35">
            <v>44286</v>
          </cell>
          <cell r="AS35">
            <v>44651</v>
          </cell>
          <cell r="AT35">
            <v>45016</v>
          </cell>
          <cell r="AU35">
            <v>45382</v>
          </cell>
          <cell r="AV35">
            <v>45747</v>
          </cell>
          <cell r="AW35">
            <v>46112</v>
          </cell>
          <cell r="AX35">
            <v>46477</v>
          </cell>
          <cell r="AY35">
            <v>46843</v>
          </cell>
          <cell r="AZ35">
            <v>47208</v>
          </cell>
          <cell r="BA35">
            <v>47573</v>
          </cell>
          <cell r="BB35">
            <v>47938</v>
          </cell>
          <cell r="BC35">
            <v>48304</v>
          </cell>
          <cell r="BD35">
            <v>48669</v>
          </cell>
          <cell r="BE35">
            <v>49034</v>
          </cell>
          <cell r="BF35">
            <v>49399</v>
          </cell>
          <cell r="BG35">
            <v>49765</v>
          </cell>
          <cell r="BH35">
            <v>50130</v>
          </cell>
          <cell r="BI35">
            <v>50495</v>
          </cell>
          <cell r="BJ35">
            <v>50860</v>
          </cell>
          <cell r="BK35">
            <v>51226</v>
          </cell>
          <cell r="BL35">
            <v>51591</v>
          </cell>
          <cell r="BM35">
            <v>51956</v>
          </cell>
          <cell r="BN35">
            <v>52321</v>
          </cell>
          <cell r="BO35">
            <v>52687</v>
          </cell>
          <cell r="BP35">
            <v>53052</v>
          </cell>
          <cell r="BQ35">
            <v>53417</v>
          </cell>
          <cell r="BR35">
            <v>53782</v>
          </cell>
          <cell r="BS35">
            <v>54148</v>
          </cell>
          <cell r="BT35">
            <v>54513</v>
          </cell>
          <cell r="BU35">
            <v>54878</v>
          </cell>
          <cell r="BV35">
            <v>55243</v>
          </cell>
        </row>
        <row r="36">
          <cell r="J36" t="str">
            <v>Annually</v>
          </cell>
        </row>
        <row r="37">
          <cell r="J37">
            <v>1</v>
          </cell>
        </row>
        <row r="38">
          <cell r="J38">
            <v>365</v>
          </cell>
        </row>
        <row r="39">
          <cell r="J39">
            <v>51591</v>
          </cell>
        </row>
        <row r="40">
          <cell r="J40">
            <v>43555</v>
          </cell>
        </row>
        <row r="41">
          <cell r="J41">
            <v>7</v>
          </cell>
        </row>
        <row r="45">
          <cell r="J45" t="str">
            <v>Historical</v>
          </cell>
        </row>
        <row r="46">
          <cell r="L46">
            <v>32964</v>
          </cell>
        </row>
        <row r="80">
          <cell r="B80"/>
          <cell r="C80"/>
          <cell r="D80"/>
          <cell r="E80"/>
          <cell r="F80" t="str">
            <v>Model period</v>
          </cell>
          <cell r="G80" t="str">
            <v>zModelPerNo</v>
          </cell>
          <cell r="H80"/>
          <cell r="I80"/>
          <cell r="J80"/>
          <cell r="K80"/>
          <cell r="L80"/>
          <cell r="M80" t="str">
            <v>zFirstModelPeriod</v>
          </cell>
          <cell r="N80">
            <v>1</v>
          </cell>
          <cell r="O80">
            <v>2</v>
          </cell>
          <cell r="P80">
            <v>3</v>
          </cell>
          <cell r="Q80">
            <v>4</v>
          </cell>
          <cell r="R80">
            <v>5</v>
          </cell>
          <cell r="S80">
            <v>6</v>
          </cell>
          <cell r="T80">
            <v>7</v>
          </cell>
          <cell r="U80">
            <v>8</v>
          </cell>
          <cell r="V80">
            <v>9</v>
          </cell>
          <cell r="W80">
            <v>10</v>
          </cell>
          <cell r="X80">
            <v>11</v>
          </cell>
          <cell r="Y80">
            <v>12</v>
          </cell>
          <cell r="Z80">
            <v>13</v>
          </cell>
          <cell r="AA80">
            <v>14</v>
          </cell>
          <cell r="AB80">
            <v>15</v>
          </cell>
          <cell r="AC80">
            <v>16</v>
          </cell>
          <cell r="AD80">
            <v>17</v>
          </cell>
          <cell r="AE80">
            <v>18</v>
          </cell>
          <cell r="AF80">
            <v>19</v>
          </cell>
          <cell r="AG80">
            <v>20</v>
          </cell>
          <cell r="AH80">
            <v>21</v>
          </cell>
          <cell r="AI80">
            <v>22</v>
          </cell>
          <cell r="AJ80">
            <v>23</v>
          </cell>
          <cell r="AK80">
            <v>24</v>
          </cell>
          <cell r="AL80">
            <v>25</v>
          </cell>
          <cell r="AM80">
            <v>26</v>
          </cell>
          <cell r="AN80">
            <v>27</v>
          </cell>
          <cell r="AO80">
            <v>28</v>
          </cell>
          <cell r="AP80">
            <v>29</v>
          </cell>
          <cell r="AQ80">
            <v>30</v>
          </cell>
          <cell r="AR80">
            <v>31</v>
          </cell>
          <cell r="AS80">
            <v>32</v>
          </cell>
          <cell r="AT80">
            <v>33</v>
          </cell>
          <cell r="AU80">
            <v>34</v>
          </cell>
          <cell r="AV80">
            <v>35</v>
          </cell>
          <cell r="AW80">
            <v>36</v>
          </cell>
          <cell r="AX80">
            <v>37</v>
          </cell>
          <cell r="AY80">
            <v>38</v>
          </cell>
          <cell r="AZ80">
            <v>39</v>
          </cell>
          <cell r="BA80">
            <v>40</v>
          </cell>
          <cell r="BB80">
            <v>41</v>
          </cell>
          <cell r="BC80">
            <v>42</v>
          </cell>
          <cell r="BD80">
            <v>43</v>
          </cell>
          <cell r="BE80">
            <v>44</v>
          </cell>
          <cell r="BF80">
            <v>45</v>
          </cell>
          <cell r="BG80">
            <v>46</v>
          </cell>
          <cell r="BH80">
            <v>47</v>
          </cell>
          <cell r="BI80">
            <v>48</v>
          </cell>
          <cell r="BJ80">
            <v>49</v>
          </cell>
          <cell r="BK80">
            <v>50</v>
          </cell>
          <cell r="BL80">
            <v>51</v>
          </cell>
          <cell r="BM80">
            <v>52</v>
          </cell>
          <cell r="BN80">
            <v>53</v>
          </cell>
          <cell r="BO80">
            <v>54</v>
          </cell>
          <cell r="BP80">
            <v>55</v>
          </cell>
          <cell r="BQ80">
            <v>56</v>
          </cell>
          <cell r="BR80">
            <v>57</v>
          </cell>
          <cell r="BS80">
            <v>58</v>
          </cell>
          <cell r="BT80">
            <v>59</v>
          </cell>
          <cell r="BU80">
            <v>60</v>
          </cell>
          <cell r="BV80">
            <v>61</v>
          </cell>
          <cell r="BW80"/>
        </row>
        <row r="83">
          <cell r="F83" t="str">
            <v>Annually</v>
          </cell>
          <cell r="J83">
            <v>1</v>
          </cell>
        </row>
        <row r="84">
          <cell r="F84" t="str">
            <v>SemiAnnually</v>
          </cell>
          <cell r="J84">
            <v>2</v>
          </cell>
        </row>
        <row r="85">
          <cell r="F85" t="str">
            <v>Quarterly</v>
          </cell>
          <cell r="J85">
            <v>4</v>
          </cell>
        </row>
        <row r="86">
          <cell r="F86" t="str">
            <v>Monthly</v>
          </cell>
          <cell r="J86">
            <v>12</v>
          </cell>
        </row>
        <row r="87">
          <cell r="F87" t="str">
            <v>Weekly</v>
          </cell>
          <cell r="J87">
            <v>52</v>
          </cell>
        </row>
        <row r="93">
          <cell r="B93"/>
          <cell r="C93"/>
          <cell r="D93"/>
          <cell r="E93"/>
          <cell r="F93" t="str">
            <v>Month (Financial year)</v>
          </cell>
          <cell r="G93" t="str">
            <v>zMnthFY</v>
          </cell>
          <cell r="H93"/>
          <cell r="I93"/>
          <cell r="J93"/>
          <cell r="K93"/>
          <cell r="L93"/>
          <cell r="M93"/>
          <cell r="N93">
            <v>12</v>
          </cell>
          <cell r="O93">
            <v>12</v>
          </cell>
          <cell r="P93">
            <v>12</v>
          </cell>
          <cell r="Q93">
            <v>12</v>
          </cell>
          <cell r="R93">
            <v>12</v>
          </cell>
          <cell r="S93">
            <v>12</v>
          </cell>
          <cell r="T93">
            <v>12</v>
          </cell>
          <cell r="U93">
            <v>12</v>
          </cell>
          <cell r="V93">
            <v>12</v>
          </cell>
          <cell r="W93">
            <v>12</v>
          </cell>
          <cell r="X93">
            <v>12</v>
          </cell>
          <cell r="Y93">
            <v>12</v>
          </cell>
          <cell r="Z93">
            <v>12</v>
          </cell>
          <cell r="AA93">
            <v>12</v>
          </cell>
          <cell r="AB93">
            <v>12</v>
          </cell>
          <cell r="AC93">
            <v>12</v>
          </cell>
          <cell r="AD93">
            <v>12</v>
          </cell>
          <cell r="AE93">
            <v>12</v>
          </cell>
          <cell r="AF93">
            <v>12</v>
          </cell>
          <cell r="AG93">
            <v>12</v>
          </cell>
          <cell r="AH93">
            <v>12</v>
          </cell>
          <cell r="AI93">
            <v>12</v>
          </cell>
          <cell r="AJ93">
            <v>12</v>
          </cell>
          <cell r="AK93">
            <v>12</v>
          </cell>
          <cell r="AL93">
            <v>12</v>
          </cell>
          <cell r="AM93">
            <v>12</v>
          </cell>
          <cell r="AN93">
            <v>12</v>
          </cell>
          <cell r="AO93">
            <v>12</v>
          </cell>
          <cell r="AP93">
            <v>12</v>
          </cell>
          <cell r="AQ93">
            <v>12</v>
          </cell>
          <cell r="AR93">
            <v>12</v>
          </cell>
          <cell r="AS93">
            <v>12</v>
          </cell>
          <cell r="AT93">
            <v>12</v>
          </cell>
          <cell r="AU93">
            <v>12</v>
          </cell>
          <cell r="AV93">
            <v>12</v>
          </cell>
          <cell r="AW93">
            <v>12</v>
          </cell>
          <cell r="AX93">
            <v>12</v>
          </cell>
          <cell r="AY93">
            <v>12</v>
          </cell>
          <cell r="AZ93">
            <v>12</v>
          </cell>
          <cell r="BA93">
            <v>12</v>
          </cell>
          <cell r="BB93">
            <v>12</v>
          </cell>
          <cell r="BC93">
            <v>12</v>
          </cell>
          <cell r="BD93">
            <v>12</v>
          </cell>
          <cell r="BE93">
            <v>12</v>
          </cell>
          <cell r="BF93">
            <v>12</v>
          </cell>
          <cell r="BG93">
            <v>12</v>
          </cell>
          <cell r="BH93">
            <v>12</v>
          </cell>
          <cell r="BI93">
            <v>12</v>
          </cell>
          <cell r="BJ93">
            <v>12</v>
          </cell>
          <cell r="BK93">
            <v>12</v>
          </cell>
          <cell r="BL93">
            <v>12</v>
          </cell>
          <cell r="BM93">
            <v>12</v>
          </cell>
          <cell r="BN93">
            <v>12</v>
          </cell>
          <cell r="BO93">
            <v>12</v>
          </cell>
          <cell r="BP93">
            <v>12</v>
          </cell>
          <cell r="BQ93">
            <v>12</v>
          </cell>
          <cell r="BR93">
            <v>12</v>
          </cell>
          <cell r="BS93">
            <v>12</v>
          </cell>
          <cell r="BT93">
            <v>12</v>
          </cell>
          <cell r="BU93">
            <v>12</v>
          </cell>
          <cell r="BV93">
            <v>12</v>
          </cell>
          <cell r="BW93"/>
        </row>
        <row r="100">
          <cell r="J100">
            <v>6</v>
          </cell>
        </row>
        <row r="101">
          <cell r="J101">
            <v>3</v>
          </cell>
        </row>
      </sheetData>
      <sheetData sheetId="4">
        <row r="39">
          <cell r="E39" t="str">
            <v>RPI</v>
          </cell>
        </row>
        <row r="40">
          <cell r="E40" t="str">
            <v>CPI</v>
          </cell>
        </row>
        <row r="41">
          <cell r="E41" t="str">
            <v>CPIH</v>
          </cell>
        </row>
        <row r="42">
          <cell r="E42" t="str">
            <v>Spare</v>
          </cell>
        </row>
        <row r="47">
          <cell r="E47" t="str">
            <v>RPI only</v>
          </cell>
        </row>
        <row r="48">
          <cell r="E48" t="str">
            <v>NGG Dec forecast</v>
          </cell>
        </row>
        <row r="49">
          <cell r="E49" t="str">
            <v>Scenario 7 (+1% on inflation)</v>
          </cell>
        </row>
        <row r="50">
          <cell r="E50" t="str">
            <v>Scenario 7 (-1% on inflation)</v>
          </cell>
        </row>
        <row r="51">
          <cell r="E51" t="str">
            <v>Scenario 7 (+0.5% on inflation wedge)</v>
          </cell>
        </row>
        <row r="52">
          <cell r="E52" t="str">
            <v>Scenario 7 (-0.5% on inflation wedge)</v>
          </cell>
        </row>
        <row r="53">
          <cell r="E53" t="str">
            <v>InflationScenario1</v>
          </cell>
        </row>
        <row r="54">
          <cell r="E54" t="str">
            <v>InflationScenario2</v>
          </cell>
        </row>
        <row r="55">
          <cell r="E55" t="str">
            <v>InflationScenario3</v>
          </cell>
        </row>
        <row r="56">
          <cell r="E56" t="str">
            <v>InflationScenario4</v>
          </cell>
        </row>
        <row r="57">
          <cell r="E57" t="str">
            <v>InflationScenario5</v>
          </cell>
        </row>
        <row r="58">
          <cell r="E58" t="str">
            <v>InflationScenario6</v>
          </cell>
        </row>
        <row r="59">
          <cell r="E59" t="str">
            <v>InflationScenario7</v>
          </cell>
        </row>
        <row r="60">
          <cell r="E60" t="str">
            <v>InflationScenario8</v>
          </cell>
        </row>
        <row r="61">
          <cell r="E61" t="str">
            <v>InflationScenario9</v>
          </cell>
        </row>
        <row r="62">
          <cell r="E62" t="str">
            <v>Spare</v>
          </cell>
        </row>
        <row r="67">
          <cell r="E67" t="str">
            <v>RPEScenario1</v>
          </cell>
        </row>
        <row r="68">
          <cell r="E68" t="str">
            <v>RPEScenario2</v>
          </cell>
        </row>
        <row r="69">
          <cell r="E69" t="str">
            <v>RPEScenario3</v>
          </cell>
        </row>
        <row r="70">
          <cell r="E70" t="str">
            <v>RPEScenario4</v>
          </cell>
        </row>
        <row r="71">
          <cell r="E71" t="str">
            <v>RPEScenario5</v>
          </cell>
        </row>
        <row r="72">
          <cell r="E72" t="str">
            <v>Spare</v>
          </cell>
        </row>
        <row r="77">
          <cell r="E77" t="str">
            <v>Yes</v>
          </cell>
        </row>
        <row r="78">
          <cell r="E78" t="str">
            <v>No</v>
          </cell>
        </row>
        <row r="92">
          <cell r="E92" t="str">
            <v>ET</v>
          </cell>
        </row>
        <row r="93">
          <cell r="E93" t="str">
            <v>GT</v>
          </cell>
        </row>
        <row r="104">
          <cell r="E104" t="str">
            <v>ETO</v>
          </cell>
        </row>
        <row r="105">
          <cell r="E105" t="str">
            <v>GTO</v>
          </cell>
        </row>
        <row r="106">
          <cell r="E106" t="str">
            <v>GSO</v>
          </cell>
        </row>
        <row r="139">
          <cell r="E139" t="str">
            <v>Straight Line</v>
          </cell>
        </row>
        <row r="140">
          <cell r="E140" t="str">
            <v>Sum of Digits</v>
          </cell>
        </row>
        <row r="141">
          <cell r="E141" t="str">
            <v>Spare</v>
          </cell>
        </row>
        <row r="146">
          <cell r="E146" t="str">
            <v>No Transition</v>
          </cell>
        </row>
        <row r="147">
          <cell r="E147" t="str">
            <v>Transition</v>
          </cell>
        </row>
        <row r="148">
          <cell r="E148" t="str">
            <v>Spare</v>
          </cell>
        </row>
        <row r="153">
          <cell r="E153" t="str">
            <v>ET Base</v>
          </cell>
        </row>
        <row r="154">
          <cell r="E154" t="str">
            <v>GT Base</v>
          </cell>
        </row>
        <row r="155">
          <cell r="E155" t="str">
            <v>Risk Scenario 3</v>
          </cell>
        </row>
        <row r="156">
          <cell r="E156" t="str">
            <v>Risk Scenario 4</v>
          </cell>
        </row>
        <row r="157">
          <cell r="E157" t="str">
            <v>Risk Scenario 5</v>
          </cell>
        </row>
        <row r="158">
          <cell r="E158" t="str">
            <v>Spare</v>
          </cell>
        </row>
        <row r="163">
          <cell r="E163" t="str">
            <v>Zero Allowance</v>
          </cell>
        </row>
        <row r="164">
          <cell r="E164" t="str">
            <v>ET Notional Rec</v>
          </cell>
        </row>
        <row r="165">
          <cell r="E165" t="str">
            <v>NGET LiMo ET2</v>
          </cell>
        </row>
        <row r="166">
          <cell r="E166" t="str">
            <v>T1Allowance4</v>
          </cell>
        </row>
        <row r="167">
          <cell r="E167" t="str">
            <v>NGG LiMo GT2</v>
          </cell>
        </row>
        <row r="168">
          <cell r="E168" t="str">
            <v>QRF2</v>
          </cell>
        </row>
        <row r="169">
          <cell r="E169" t="str">
            <v>GT Notional Rec</v>
          </cell>
        </row>
        <row r="170">
          <cell r="E170" t="str">
            <v>T1Allowance8</v>
          </cell>
        </row>
        <row r="171">
          <cell r="E171" t="str">
            <v>T1Allowance9</v>
          </cell>
        </row>
        <row r="172">
          <cell r="E172" t="str">
            <v>T1Allowance10</v>
          </cell>
        </row>
        <row r="173">
          <cell r="E173" t="str">
            <v>T1Allowance11</v>
          </cell>
        </row>
        <row r="174">
          <cell r="E174" t="str">
            <v>T1Allowance12</v>
          </cell>
        </row>
        <row r="175">
          <cell r="E175" t="str">
            <v>T1Allowance13</v>
          </cell>
        </row>
        <row r="176">
          <cell r="E176" t="str">
            <v>T1Allowance14</v>
          </cell>
        </row>
        <row r="177">
          <cell r="E177" t="str">
            <v>T1Allowance15</v>
          </cell>
        </row>
        <row r="178">
          <cell r="E178" t="str">
            <v>Spare</v>
          </cell>
        </row>
        <row r="183">
          <cell r="E183" t="str">
            <v>Zero allowance</v>
          </cell>
        </row>
        <row r="184">
          <cell r="E184" t="str">
            <v xml:space="preserve"> I want the network to be protected from external threats</v>
          </cell>
        </row>
        <row r="185">
          <cell r="E185" t="str">
            <v>I want you to be innovative</v>
          </cell>
        </row>
        <row r="186">
          <cell r="E186" t="str">
            <v>Oct NGET BL+UM, nil comp &amp; RPE's</v>
          </cell>
        </row>
        <row r="187">
          <cell r="E187" t="str">
            <v>NGET LiMo ET2</v>
          </cell>
        </row>
        <row r="188">
          <cell r="E188" t="str">
            <v>NGG LiMo GT2</v>
          </cell>
        </row>
        <row r="189">
          <cell r="E189" t="str">
            <v>Oct NGG BL+UM+COMP-RPE's</v>
          </cell>
        </row>
        <row r="190">
          <cell r="E190" t="str">
            <v>V4 Baseline + UM's</v>
          </cell>
        </row>
        <row r="191">
          <cell r="E191" t="str">
            <v>NGG Dec B/L+UM's+ Comp +RPE's</v>
          </cell>
        </row>
        <row r="192">
          <cell r="E192" t="str">
            <v>NGG Dec B/L + Ums + RPE's</v>
          </cell>
        </row>
        <row r="193">
          <cell r="E193" t="str">
            <v>NGG Dec B/L + Variant + RPE's</v>
          </cell>
        </row>
        <row r="194">
          <cell r="E194" t="str">
            <v>NGG B/L+UM+comp-RPE</v>
          </cell>
        </row>
        <row r="195">
          <cell r="E195" t="str">
            <v>NGG Dec - 20% Capex</v>
          </cell>
        </row>
        <row r="196">
          <cell r="E196" t="str">
            <v>NGG Dec - 57% Capex</v>
          </cell>
        </row>
        <row r="197">
          <cell r="E197" t="str">
            <v>I want you to provide value for money</v>
          </cell>
        </row>
        <row r="198">
          <cell r="E198" t="str">
            <v>GT Notional Rec</v>
          </cell>
        </row>
        <row r="199">
          <cell r="E199" t="str">
            <v>V4 Total</v>
          </cell>
        </row>
        <row r="200">
          <cell r="E200" t="str">
            <v>Spare</v>
          </cell>
        </row>
        <row r="215">
          <cell r="E215" t="str">
            <v>T1Zero</v>
          </cell>
        </row>
        <row r="216">
          <cell r="E216" t="str">
            <v>£1bn per annum</v>
          </cell>
        </row>
        <row r="217">
          <cell r="E217" t="str">
            <v>£500m per annum</v>
          </cell>
        </row>
        <row r="218">
          <cell r="E218" t="str">
            <v>£2bn per annum</v>
          </cell>
        </row>
        <row r="219">
          <cell r="E219" t="str">
            <v>NGET Dec T1</v>
          </cell>
        </row>
        <row r="220">
          <cell r="E220" t="str">
            <v>NGG LiMo GT2</v>
          </cell>
        </row>
        <row r="221">
          <cell r="E221" t="str">
            <v>RRP 19</v>
          </cell>
        </row>
        <row r="222">
          <cell r="E222" t="str">
            <v>NGG RRP 19</v>
          </cell>
        </row>
        <row r="223">
          <cell r="E223" t="str">
            <v>GT Notional Rec</v>
          </cell>
        </row>
        <row r="224">
          <cell r="E224" t="str">
            <v>NGG Dec T1</v>
          </cell>
        </row>
        <row r="225">
          <cell r="E225" t="str">
            <v>NGG DEC -57% Capex 100bps</v>
          </cell>
        </row>
        <row r="226">
          <cell r="E226" t="str">
            <v>Spare8</v>
          </cell>
        </row>
        <row r="227">
          <cell r="E227" t="str">
            <v>Spare9</v>
          </cell>
        </row>
        <row r="228">
          <cell r="E228" t="str">
            <v>Spare10</v>
          </cell>
        </row>
        <row r="229">
          <cell r="E229" t="str">
            <v>Spare11</v>
          </cell>
        </row>
        <row r="230">
          <cell r="E230" t="str">
            <v>Spare</v>
          </cell>
        </row>
        <row r="235">
          <cell r="E235" t="str">
            <v>7(i) +10% totex + 33%/67% SF</v>
          </cell>
        </row>
        <row r="236">
          <cell r="E236" t="str">
            <v>7(j) -10% totex + 33%/67% SF</v>
          </cell>
        </row>
        <row r="237">
          <cell r="E237" t="str">
            <v>GT Base</v>
          </cell>
        </row>
        <row r="238">
          <cell r="E238" t="str">
            <v>7(i) +10% totex + 15%/85% SF</v>
          </cell>
        </row>
        <row r="239">
          <cell r="E239" t="str">
            <v>7(i) -10% totex + 15%/85% SF</v>
          </cell>
        </row>
        <row r="240">
          <cell r="E240" t="str">
            <v>NGET LiMo ET2</v>
          </cell>
        </row>
        <row r="241">
          <cell r="E241" t="str">
            <v>NGG LiMo GT2</v>
          </cell>
        </row>
        <row r="242">
          <cell r="E242" t="str">
            <v>NGG Dec - 57% Capex 100 bps</v>
          </cell>
        </row>
        <row r="243">
          <cell r="E243" t="str">
            <v>NGG Dec - 20% Capex 100bps</v>
          </cell>
        </row>
        <row r="244">
          <cell r="E244" t="str">
            <v>8(i) +10% totex + 15%/85% SF</v>
          </cell>
        </row>
        <row r="245">
          <cell r="E245" t="str">
            <v>8(i) -10% totex + 15%/85% SF</v>
          </cell>
        </row>
        <row r="246">
          <cell r="E246" t="str">
            <v>Spare5</v>
          </cell>
        </row>
        <row r="247">
          <cell r="E247" t="str">
            <v>Spare6</v>
          </cell>
        </row>
        <row r="248">
          <cell r="E248" t="str">
            <v>Spare7</v>
          </cell>
        </row>
        <row r="249">
          <cell r="E249" t="str">
            <v>Spare8</v>
          </cell>
        </row>
        <row r="250">
          <cell r="E250" t="str">
            <v>Spare</v>
          </cell>
        </row>
        <row r="255">
          <cell r="E255" t="str">
            <v xml:space="preserve">NGET £30m </v>
          </cell>
        </row>
        <row r="256">
          <cell r="E256" t="str">
            <v>NGG +0.5% RoRE</v>
          </cell>
        </row>
        <row r="257">
          <cell r="E257" t="str">
            <v>No incentives</v>
          </cell>
        </row>
        <row r="258">
          <cell r="E258" t="str">
            <v>NGG +1.5% RoRE</v>
          </cell>
        </row>
        <row r="259">
          <cell r="E259" t="str">
            <v>NGG -1.5% RoRE</v>
          </cell>
        </row>
        <row r="260">
          <cell r="E260" t="str">
            <v>NGG +2% RoRE</v>
          </cell>
        </row>
        <row r="261">
          <cell r="E261" t="str">
            <v>NGG -2% RoRE</v>
          </cell>
        </row>
        <row r="262">
          <cell r="E262" t="str">
            <v>Spare</v>
          </cell>
        </row>
        <row r="267">
          <cell r="E267" t="str">
            <v>SO Zero Non Totex Rev</v>
          </cell>
        </row>
        <row r="268">
          <cell r="E268" t="str">
            <v xml:space="preserve">SO T1 Incentives </v>
          </cell>
        </row>
        <row r="269">
          <cell r="E269" t="str">
            <v>SoNonTotexRev3</v>
          </cell>
        </row>
        <row r="270">
          <cell r="E270" t="str">
            <v>SoNonTotexRev4</v>
          </cell>
        </row>
        <row r="271">
          <cell r="E271" t="str">
            <v>SoNonTotexRev5</v>
          </cell>
        </row>
        <row r="272">
          <cell r="E272" t="str">
            <v>Spare</v>
          </cell>
        </row>
        <row r="297">
          <cell r="E297" t="str">
            <v>Brought Forward</v>
          </cell>
        </row>
        <row r="298">
          <cell r="E298" t="str">
            <v>Reset</v>
          </cell>
        </row>
        <row r="299">
          <cell r="E299" t="str">
            <v>Spare</v>
          </cell>
        </row>
        <row r="304">
          <cell r="E304" t="str">
            <v>NGET LiMo ET2</v>
          </cell>
        </row>
        <row r="305">
          <cell r="E305" t="str">
            <v>NGG Dec Notional</v>
          </cell>
        </row>
        <row r="306">
          <cell r="E306" t="str">
            <v>NGG Dec Actual</v>
          </cell>
        </row>
        <row r="307">
          <cell r="E307" t="str">
            <v>ToLegacy4</v>
          </cell>
        </row>
        <row r="308">
          <cell r="E308" t="str">
            <v>ToLegacy5</v>
          </cell>
        </row>
        <row r="309">
          <cell r="E309" t="str">
            <v>Spare</v>
          </cell>
        </row>
        <row r="314">
          <cell r="E314" t="str">
            <v>NGET LiMo GSO</v>
          </cell>
        </row>
        <row r="315">
          <cell r="E315" t="str">
            <v>SoLegacy2</v>
          </cell>
        </row>
        <row r="316">
          <cell r="E316" t="str">
            <v>SoLegacy3</v>
          </cell>
        </row>
        <row r="317">
          <cell r="E317" t="str">
            <v>SoLegacy4</v>
          </cell>
        </row>
        <row r="318">
          <cell r="E318" t="str">
            <v>SoLegacy5</v>
          </cell>
        </row>
        <row r="319">
          <cell r="E319" t="str">
            <v>Spare</v>
          </cell>
        </row>
        <row r="324">
          <cell r="E324" t="str">
            <v>Natural</v>
          </cell>
        </row>
        <row r="325">
          <cell r="E325" t="str">
            <v>Forced</v>
          </cell>
        </row>
        <row r="330">
          <cell r="E330" t="str">
            <v>Pre-Tax</v>
          </cell>
        </row>
        <row r="331">
          <cell r="E331" t="str">
            <v>Post-Tax</v>
          </cell>
        </row>
        <row r="332">
          <cell r="E332" t="str">
            <v>Spare</v>
          </cell>
        </row>
        <row r="337">
          <cell r="E337" t="str">
            <v>In Period</v>
          </cell>
        </row>
        <row r="338">
          <cell r="E338" t="str">
            <v>2 Year Lag</v>
          </cell>
        </row>
        <row r="339">
          <cell r="E339" t="str">
            <v>Spare</v>
          </cell>
        </row>
        <row r="344">
          <cell r="E344" t="str">
            <v>Ongoing transition</v>
          </cell>
        </row>
        <row r="345">
          <cell r="E345" t="str">
            <v>Safe and Reliable</v>
          </cell>
        </row>
        <row r="346">
          <cell r="E346" t="str">
            <v>ET B/L Natural</v>
          </cell>
        </row>
        <row r="347">
          <cell r="E347" t="str">
            <v>NGET LiMo ET2</v>
          </cell>
        </row>
        <row r="348">
          <cell r="E348" t="str">
            <v>NGET LiMo GT2</v>
          </cell>
        </row>
        <row r="349">
          <cell r="E349" t="str">
            <v>Provde Value</v>
          </cell>
        </row>
        <row r="350">
          <cell r="E350" t="str">
            <v>RPE</v>
          </cell>
        </row>
        <row r="351">
          <cell r="E351" t="str">
            <v>NGG B/L Natural</v>
          </cell>
        </row>
        <row r="352">
          <cell r="E352" t="str">
            <v>NGG 55.57% rate</v>
          </cell>
        </row>
        <row r="353">
          <cell r="E353" t="str">
            <v>NGG Oct B/L Natural</v>
          </cell>
        </row>
        <row r="354">
          <cell r="E354" t="str">
            <v>NGG Dec - 57% capex</v>
          </cell>
        </row>
        <row r="355">
          <cell r="E355" t="str">
            <v>NGG Dec -20% Capex</v>
          </cell>
        </row>
        <row r="356">
          <cell r="E356" t="str">
            <v>NGG Dec 72%</v>
          </cell>
        </row>
        <row r="357">
          <cell r="E357"/>
        </row>
        <row r="358">
          <cell r="E358" t="str">
            <v>Spare</v>
          </cell>
        </row>
        <row r="371">
          <cell r="E371" t="str">
            <v>Competition</v>
          </cell>
        </row>
        <row r="372">
          <cell r="E372" t="str">
            <v>Non Competition</v>
          </cell>
        </row>
        <row r="373">
          <cell r="E373" t="str">
            <v>Spare</v>
          </cell>
        </row>
        <row r="379">
          <cell r="E379" t="str">
            <v>NGET LiMo ET2</v>
          </cell>
        </row>
        <row r="380">
          <cell r="E380" t="str">
            <v>NGG LiMo GT2</v>
          </cell>
        </row>
        <row r="381">
          <cell r="E381" t="str">
            <v>NGG LiMo ET2 With NIA</v>
          </cell>
        </row>
        <row r="382">
          <cell r="E382" t="str">
            <v>ToPension3</v>
          </cell>
        </row>
        <row r="383">
          <cell r="E383" t="str">
            <v>ToPension4</v>
          </cell>
        </row>
        <row r="384">
          <cell r="E384" t="str">
            <v>Spare</v>
          </cell>
        </row>
        <row r="390">
          <cell r="E390" t="str">
            <v>NGG LiMo GSO</v>
          </cell>
        </row>
        <row r="391">
          <cell r="E391" t="str">
            <v>SoPension2</v>
          </cell>
        </row>
        <row r="392">
          <cell r="E392" t="str">
            <v>SoPension3</v>
          </cell>
        </row>
        <row r="393">
          <cell r="E393" t="str">
            <v>SoPension4</v>
          </cell>
        </row>
        <row r="394">
          <cell r="E394" t="str">
            <v>SoPension5</v>
          </cell>
        </row>
        <row r="395">
          <cell r="E395" t="str">
            <v>Spare</v>
          </cell>
        </row>
        <row r="401">
          <cell r="E401" t="str">
            <v>ETO Scenario 1</v>
          </cell>
        </row>
        <row r="402">
          <cell r="E402" t="str">
            <v>ETO Scenario 2</v>
          </cell>
        </row>
        <row r="403">
          <cell r="E403" t="str">
            <v>ETO Scenario 3</v>
          </cell>
        </row>
        <row r="410">
          <cell r="E410" t="str">
            <v>GTO&amp;GSO Scenario 1</v>
          </cell>
        </row>
        <row r="411">
          <cell r="E411" t="str">
            <v>GTO&amp;GSO Scenario 2</v>
          </cell>
        </row>
        <row r="412">
          <cell r="E412" t="str">
            <v>Dec Demand info</v>
          </cell>
        </row>
        <row r="419">
          <cell r="E419" t="str">
            <v>Competition1</v>
          </cell>
        </row>
        <row r="420">
          <cell r="E420" t="str">
            <v>Competition2</v>
          </cell>
        </row>
        <row r="421">
          <cell r="E421" t="str">
            <v>Competition3</v>
          </cell>
        </row>
        <row r="422">
          <cell r="E422" t="str">
            <v>Competition4</v>
          </cell>
        </row>
        <row r="423">
          <cell r="E423" t="str">
            <v>Competition5</v>
          </cell>
        </row>
        <row r="424">
          <cell r="E424" t="str">
            <v>Spare</v>
          </cell>
        </row>
        <row r="430">
          <cell r="E430" t="str">
            <v>Competition</v>
          </cell>
        </row>
        <row r="431">
          <cell r="E431" t="str">
            <v>Non Competition</v>
          </cell>
        </row>
        <row r="437">
          <cell r="E437" t="str">
            <v>Normal rating</v>
          </cell>
        </row>
        <row r="438">
          <cell r="E438" t="str">
            <v>High rating</v>
          </cell>
        </row>
        <row r="439">
          <cell r="E439" t="str">
            <v>Low rating</v>
          </cell>
        </row>
        <row r="445">
          <cell r="E445" t="str">
            <v>Base</v>
          </cell>
        </row>
        <row r="446">
          <cell r="E446" t="str">
            <v>High</v>
          </cell>
        </row>
        <row r="447">
          <cell r="E447" t="str">
            <v>P10</v>
          </cell>
        </row>
        <row r="448">
          <cell r="E448" t="str">
            <v>P50</v>
          </cell>
        </row>
        <row r="449">
          <cell r="E449" t="str">
            <v>P90</v>
          </cell>
        </row>
        <row r="450">
          <cell r="E450" t="str">
            <v>Spare</v>
          </cell>
        </row>
        <row r="461">
          <cell r="E461" t="str">
            <v>Actual basis - with a 2 year lag</v>
          </cell>
        </row>
        <row r="462">
          <cell r="E462" t="str">
            <v>Accrual basis - no 2 year lag</v>
          </cell>
        </row>
      </sheetData>
      <sheetData sheetId="5"/>
      <sheetData sheetId="6"/>
      <sheetData sheetId="7">
        <row r="4">
          <cell r="D4">
            <v>7</v>
          </cell>
        </row>
      </sheetData>
      <sheetData sheetId="8"/>
      <sheetData sheetId="9"/>
      <sheetData sheetId="10">
        <row r="82">
          <cell r="E82" t="str">
            <v>50% to CPIH</v>
          </cell>
        </row>
        <row r="83">
          <cell r="E83" t="str">
            <v>NGET LiMo ET2</v>
          </cell>
        </row>
        <row r="84">
          <cell r="E84" t="str">
            <v>100% to CPIH</v>
          </cell>
        </row>
        <row r="85">
          <cell r="E85" t="str">
            <v>100% RPI</v>
          </cell>
        </row>
        <row r="86">
          <cell r="E86" t="str">
            <v>Transfer5</v>
          </cell>
        </row>
        <row r="92">
          <cell r="E92" t="str">
            <v>Transfer1</v>
          </cell>
        </row>
        <row r="93">
          <cell r="E93" t="str">
            <v>Transfer2</v>
          </cell>
        </row>
        <row r="94">
          <cell r="E94" t="str">
            <v>100% to CPIH</v>
          </cell>
        </row>
        <row r="95">
          <cell r="E95" t="str">
            <v>Transfer4</v>
          </cell>
        </row>
        <row r="96">
          <cell r="E96" t="str">
            <v>Transfer5</v>
          </cell>
        </row>
      </sheetData>
      <sheetData sheetId="11">
        <row r="12">
          <cell r="E12" t="str">
            <v>7(a) +1% to RfR</v>
          </cell>
        </row>
        <row r="13">
          <cell r="E13" t="str">
            <v>7(b) -1% to RfR</v>
          </cell>
        </row>
        <row r="14">
          <cell r="E14" t="str">
            <v>NG framework +1% RfR</v>
          </cell>
        </row>
        <row r="15">
          <cell r="E15" t="str">
            <v>NG framework -1% RfR</v>
          </cell>
        </row>
        <row r="16">
          <cell r="E16" t="str">
            <v>Ofgem (GT)</v>
          </cell>
        </row>
        <row r="17">
          <cell r="E17" t="str">
            <v>NG framework</v>
          </cell>
        </row>
        <row r="18">
          <cell r="E18" t="str">
            <v>Ofgem 3.8%</v>
          </cell>
        </row>
        <row r="19">
          <cell r="E19" t="str">
            <v>GT Notional Rec</v>
          </cell>
        </row>
        <row r="20">
          <cell r="E20" t="str">
            <v>Ofgem 3.3%</v>
          </cell>
        </row>
        <row r="21">
          <cell r="E21" t="str">
            <v>50% Gearing</v>
          </cell>
        </row>
        <row r="22">
          <cell r="E22" t="str">
            <v>Spare10</v>
          </cell>
        </row>
        <row r="23">
          <cell r="E23" t="str">
            <v>Spare11</v>
          </cell>
        </row>
        <row r="24">
          <cell r="E24" t="str">
            <v>Spare12</v>
          </cell>
        </row>
        <row r="25">
          <cell r="E25" t="str">
            <v>Spare13</v>
          </cell>
        </row>
        <row r="26">
          <cell r="E26" t="str">
            <v>Spare14</v>
          </cell>
        </row>
        <row r="168">
          <cell r="E168" t="str">
            <v>10 year trailing AVG</v>
          </cell>
        </row>
        <row r="169">
          <cell r="E169" t="str">
            <v>20 year trombone</v>
          </cell>
        </row>
        <row r="170">
          <cell r="E170" t="str">
            <v>20 year tracking AVG</v>
          </cell>
        </row>
        <row r="171">
          <cell r="E171" t="str">
            <v>Ofgem 10 year tracker</v>
          </cell>
        </row>
        <row r="172">
          <cell r="E172" t="str">
            <v>Ofgem 11-15 yr tracker</v>
          </cell>
        </row>
        <row r="173">
          <cell r="E173" t="str">
            <v>15 year tracker</v>
          </cell>
        </row>
        <row r="174">
          <cell r="E174" t="str">
            <v>Ofgem (Base)</v>
          </cell>
        </row>
        <row r="175">
          <cell r="E175" t="str">
            <v>7(g) +5% index linked debt</v>
          </cell>
        </row>
        <row r="176">
          <cell r="E176" t="str">
            <v>Ofgem 11-15 yr tracker +1% to RfR</v>
          </cell>
        </row>
        <row r="177">
          <cell r="E177" t="str">
            <v>Ofgem 11-15 yr tracker -1% to RfR</v>
          </cell>
        </row>
        <row r="178">
          <cell r="E178" t="str">
            <v>7(h) -5% index linked debt</v>
          </cell>
        </row>
        <row r="179">
          <cell r="E179" t="str">
            <v>15yr +5%ILD</v>
          </cell>
        </row>
        <row r="180">
          <cell r="E180" t="str">
            <v>15yr - 5%ILD</v>
          </cell>
        </row>
        <row r="181">
          <cell r="E181" t="str">
            <v>15 year tracker + 1% RfR</v>
          </cell>
        </row>
        <row r="182">
          <cell r="E182" t="str">
            <v>15 year tracker - 1% RfR</v>
          </cell>
        </row>
        <row r="245">
          <cell r="E245" t="str">
            <v>60% Gearing - 3% Div (equity iss)</v>
          </cell>
        </row>
        <row r="246">
          <cell r="E246" t="str">
            <v>60% Gearing - 5% Div (equity iss)</v>
          </cell>
        </row>
        <row r="247">
          <cell r="E247" t="str">
            <v>60% Gearing - 3% Div</v>
          </cell>
        </row>
        <row r="248">
          <cell r="E248" t="str">
            <v>60% Gearing - 5% Div</v>
          </cell>
        </row>
        <row r="249">
          <cell r="E249" t="str">
            <v>Spare3</v>
          </cell>
        </row>
        <row r="250">
          <cell r="E250" t="str">
            <v>70-70-70 Gearing</v>
          </cell>
        </row>
        <row r="251">
          <cell r="E251" t="str">
            <v>ET Rec Actual</v>
          </cell>
        </row>
        <row r="252">
          <cell r="E252" t="str">
            <v>GT Actual</v>
          </cell>
        </row>
        <row r="253">
          <cell r="E253" t="str">
            <v>GT Actual LiMO</v>
          </cell>
        </row>
        <row r="254">
          <cell r="E254" t="str">
            <v>ET Actual LiMO</v>
          </cell>
        </row>
        <row r="255">
          <cell r="E255" t="str">
            <v>50% Gearing</v>
          </cell>
        </row>
        <row r="256">
          <cell r="E256"/>
        </row>
        <row r="257">
          <cell r="E257"/>
        </row>
        <row r="258">
          <cell r="E258"/>
        </row>
        <row r="259">
          <cell r="E259"/>
        </row>
        <row r="388">
          <cell r="E388" t="str">
            <v>RPI in T1, RPI in T2</v>
          </cell>
        </row>
        <row r="389">
          <cell r="E389" t="str">
            <v>RPI in T1, CPIH in T2</v>
          </cell>
        </row>
        <row r="390">
          <cell r="E390" t="str">
            <v>DebtInflationIndex3</v>
          </cell>
        </row>
        <row r="391">
          <cell r="E391" t="str">
            <v>DebtInflationIndex4</v>
          </cell>
        </row>
        <row r="392">
          <cell r="E392" t="str">
            <v>DebtInflationIndex5</v>
          </cell>
        </row>
      </sheetData>
      <sheetData sheetId="12"/>
      <sheetData sheetId="13"/>
      <sheetData sheetId="14"/>
      <sheetData sheetId="15"/>
      <sheetData sheetId="16">
        <row r="1346">
          <cell r="E1346" t="str">
            <v>Limo Non Control Opex ET</v>
          </cell>
        </row>
        <row r="1347">
          <cell r="E1347" t="str">
            <v>Limo Non Control Opex GT</v>
          </cell>
        </row>
        <row r="1348">
          <cell r="E1348" t="str">
            <v>V4 Oct plan</v>
          </cell>
        </row>
        <row r="1349">
          <cell r="E1349" t="str">
            <v>NGG Dec</v>
          </cell>
        </row>
        <row r="1350">
          <cell r="E1350" t="str">
            <v xml:space="preserve">NGG Oct </v>
          </cell>
        </row>
      </sheetData>
      <sheetData sheetId="17">
        <row r="260">
          <cell r="E260" t="str">
            <v>ET IQI Incentive</v>
          </cell>
        </row>
        <row r="261">
          <cell r="E261" t="str">
            <v>GT IQI Incentive</v>
          </cell>
        </row>
        <row r="262">
          <cell r="E262" t="str">
            <v>TOAdditional2</v>
          </cell>
        </row>
        <row r="263">
          <cell r="E263" t="str">
            <v>TOAdditional3</v>
          </cell>
        </row>
        <row r="264">
          <cell r="E264" t="str">
            <v>TOAdditional4</v>
          </cell>
        </row>
        <row r="270">
          <cell r="E270" t="str">
            <v>GSO IQI Incentive</v>
          </cell>
        </row>
        <row r="271">
          <cell r="E271" t="str">
            <v>SOAdditional2</v>
          </cell>
        </row>
        <row r="272">
          <cell r="E272" t="str">
            <v>SOAdditional3</v>
          </cell>
        </row>
        <row r="273">
          <cell r="E273" t="str">
            <v>SOAdditional4</v>
          </cell>
        </row>
        <row r="274">
          <cell r="E274" t="str">
            <v>SOAdditional5</v>
          </cell>
        </row>
      </sheetData>
      <sheetData sheetId="18"/>
      <sheetData sheetId="19">
        <row r="12">
          <cell r="E12" t="str">
            <v>25 Year Straight Line</v>
          </cell>
        </row>
        <row r="13">
          <cell r="E13" t="str">
            <v>45 Year Straight Line</v>
          </cell>
        </row>
        <row r="14">
          <cell r="E14" t="str">
            <v>25 Year Sum of Digit</v>
          </cell>
        </row>
        <row r="15">
          <cell r="E15" t="str">
            <v>NGET LiMo GT2</v>
          </cell>
        </row>
        <row r="16">
          <cell r="E16" t="str">
            <v>NGET PCFM ET2</v>
          </cell>
        </row>
        <row r="17">
          <cell r="E17" t="str">
            <v>GT Notional Rec</v>
          </cell>
        </row>
        <row r="18">
          <cell r="E18"/>
        </row>
        <row r="19">
          <cell r="E19"/>
        </row>
        <row r="20">
          <cell r="E20"/>
        </row>
        <row r="21">
          <cell r="E21"/>
        </row>
        <row r="59">
          <cell r="E59" t="str">
            <v>25 Year Straight Line</v>
          </cell>
        </row>
        <row r="60">
          <cell r="E60" t="str">
            <v>45 Year Straight Line</v>
          </cell>
        </row>
        <row r="61">
          <cell r="E61" t="str">
            <v>25 Year Sum of Digit</v>
          </cell>
        </row>
        <row r="62">
          <cell r="E62" t="str">
            <v>45 Year Sum of Digit</v>
          </cell>
        </row>
        <row r="63">
          <cell r="E63" t="str">
            <v>25 Year Straight to SD</v>
          </cell>
        </row>
        <row r="64">
          <cell r="E64" t="str">
            <v>7 Year Straight Line</v>
          </cell>
        </row>
        <row r="65">
          <cell r="E65"/>
        </row>
        <row r="66">
          <cell r="E66"/>
        </row>
        <row r="67">
          <cell r="E67"/>
        </row>
        <row r="68">
          <cell r="E68"/>
        </row>
      </sheetData>
      <sheetData sheetId="20"/>
      <sheetData sheetId="21">
        <row r="12">
          <cell r="E12" t="str">
            <v>0% Tax</v>
          </cell>
        </row>
        <row r="13">
          <cell r="E13" t="str">
            <v>20% Tax</v>
          </cell>
        </row>
        <row r="14">
          <cell r="E14" t="str">
            <v>NGET LiMo ET2</v>
          </cell>
        </row>
        <row r="15">
          <cell r="E15" t="str">
            <v>17% Tax</v>
          </cell>
        </row>
        <row r="16">
          <cell r="E16" t="str">
            <v>Spare3</v>
          </cell>
        </row>
        <row r="293">
          <cell r="E293" t="str">
            <v>NGET LiMo ET2</v>
          </cell>
        </row>
        <row r="294">
          <cell r="E294" t="str">
            <v>GT Notional Rec</v>
          </cell>
        </row>
        <row r="295">
          <cell r="E295" t="str">
            <v>NGG Dec</v>
          </cell>
        </row>
        <row r="296">
          <cell r="E296" t="str">
            <v>ToPool3</v>
          </cell>
        </row>
        <row r="297">
          <cell r="E297" t="str">
            <v>ToPool4</v>
          </cell>
        </row>
        <row r="379">
          <cell r="E379" t="str">
            <v>SoPool1</v>
          </cell>
        </row>
        <row r="380">
          <cell r="E380" t="str">
            <v>SoPool2</v>
          </cell>
        </row>
        <row r="381">
          <cell r="E381" t="str">
            <v>SoPool3</v>
          </cell>
        </row>
        <row r="382">
          <cell r="E382" t="str">
            <v>SoPool4</v>
          </cell>
        </row>
        <row r="383">
          <cell r="E383" t="str">
            <v>SoPool5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52">
          <cell r="F52">
            <v>8.880856958481656E-2</v>
          </cell>
        </row>
      </sheetData>
      <sheetData sheetId="58"/>
      <sheetData sheetId="59"/>
      <sheetData sheetId="60"/>
      <sheetData sheetId="61"/>
      <sheetData sheetId="62">
        <row r="10">
          <cell r="F10">
            <v>6</v>
          </cell>
        </row>
        <row r="16">
          <cell r="E16" t="str">
            <v>Year</v>
          </cell>
        </row>
        <row r="18">
          <cell r="E18" t="str">
            <v>Revenue</v>
          </cell>
        </row>
        <row r="19">
          <cell r="E19" t="str">
            <v>Totex</v>
          </cell>
        </row>
        <row r="42">
          <cell r="E42" t="str">
            <v>Year</v>
          </cell>
        </row>
        <row r="44">
          <cell r="E44" t="str">
            <v>Closing RAV</v>
          </cell>
        </row>
        <row r="67">
          <cell r="E67" t="str">
            <v>Year</v>
          </cell>
        </row>
        <row r="69">
          <cell r="E69" t="str">
            <v>Closing cash</v>
          </cell>
        </row>
        <row r="92">
          <cell r="E92" t="str">
            <v>Year</v>
          </cell>
        </row>
        <row r="95">
          <cell r="E95" t="str">
            <v>1 Fast money - opex</v>
          </cell>
        </row>
        <row r="96">
          <cell r="E96" t="str">
            <v>2 Reg depn - stat depn</v>
          </cell>
        </row>
        <row r="97">
          <cell r="E97" t="str">
            <v>3 Return - interest</v>
          </cell>
        </row>
        <row r="98">
          <cell r="E98" t="str">
            <v>4 Other</v>
          </cell>
        </row>
        <row r="99">
          <cell r="E99" t="str">
            <v>5 Earnings</v>
          </cell>
        </row>
        <row r="123">
          <cell r="E123" t="str">
            <v>Year</v>
          </cell>
        </row>
        <row r="126">
          <cell r="E126" t="str">
            <v>RoRE</v>
          </cell>
        </row>
        <row r="148">
          <cell r="E148" t="str">
            <v>Year</v>
          </cell>
        </row>
        <row r="151">
          <cell r="E151" t="str">
            <v>ETO consumer bill</v>
          </cell>
        </row>
        <row r="152">
          <cell r="E152" t="str">
            <v>GTO consumer bill</v>
          </cell>
        </row>
        <row r="153">
          <cell r="E153" t="str">
            <v>GSO consumer bill</v>
          </cell>
        </row>
      </sheetData>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est"/>
      <sheetName val="Incentives"/>
      <sheetName val="Income collected"/>
      <sheetName val="Opex subjective"/>
      <sheetName val="Capex Comp"/>
      <sheetName val="Capex Comparators FOC"/>
      <sheetName val="Incentive Forecast"/>
      <sheetName val="Opex Comparators-sensitivities"/>
      <sheetName val="Opex Objective YTD"/>
      <sheetName val="Opex by FOC"/>
      <sheetName val="Opex Trend &amp; MAT"/>
      <sheetName val="Manpower"/>
      <sheetName val="Incentive Graphs"/>
      <sheetName val="Opex Objective Discrete Mths"/>
      <sheetName val="risk"/>
      <sheetName val="Manpower Summary"/>
      <sheetName val="Opex Subj by Mth"/>
      <sheetName val="Opex Objective Mth"/>
      <sheetName val="#REF"/>
      <sheetName val="By Account Code"/>
      <sheetName val="By Business Unit"/>
      <sheetName val="SummCapex"/>
      <sheetName val="ETO Capx"/>
      <sheetName val="ESO Capx"/>
      <sheetName val="GAS SO Capx"/>
      <sheetName val="GAS TO Capx "/>
      <sheetName val="Range Names"/>
      <sheetName val="Income_collected"/>
      <sheetName val="Opex_subjective"/>
      <sheetName val="Capex_Comp"/>
      <sheetName val="Capex_Comparators_FOC"/>
      <sheetName val="Incentive_Forecast"/>
      <sheetName val="Opex_Comparators-sensitivities"/>
      <sheetName val="Opex_Objective_YTD"/>
      <sheetName val="Opex_by_FOC"/>
      <sheetName val="Opex_Trend_&amp;_MAT"/>
      <sheetName val="Incentive_Graphs"/>
      <sheetName val="Opex_Objective_Discrete_Mths"/>
      <sheetName val="Manpower_Summary"/>
      <sheetName val="Opex_Subj_by_Mth"/>
      <sheetName val="Opex_Objective_Mth"/>
      <sheetName val="By_Account_Code"/>
      <sheetName val="By_Business_Unit"/>
      <sheetName val="ETO_Capx"/>
      <sheetName val="ESO_Capx"/>
      <sheetName val="GAS_SO_Capx"/>
      <sheetName val="GAS_TO_Capx_"/>
      <sheetName val="Range_Names"/>
      <sheetName val="ADM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GcaSummary"/>
      <sheetName val="MarginSummary"/>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Year ROIC Trees"/>
      <sheetName val="5 Year ROIC Trees"/>
      <sheetName val="Beta"/>
      <sheetName val="Cost of Debt (Industrial)"/>
      <sheetName val="Spread"/>
      <sheetName val="IBES Estimates"/>
      <sheetName val="Sheet4"/>
      <sheetName val="Risk-Free Rate"/>
      <sheetName val="Sheet3"/>
      <sheetName val="Operating Leases"/>
      <sheetName val="Sheet1"/>
      <sheetName val="Sheet2"/>
      <sheetName val="Spread|Growth"/>
      <sheetName val="Summary"/>
      <sheetName val="ABS"/>
      <sheetName val="ABS (Adjusted)"/>
      <sheetName val="ABS (2)"/>
      <sheetName val="AHMY"/>
      <sheetName val="AHMY (Adjusted)"/>
      <sheetName val="AHMY (2)"/>
      <sheetName val="BJ"/>
      <sheetName val="BJ (Adjusted)"/>
      <sheetName val="BJ (2)"/>
      <sheetName val="CAUFM"/>
      <sheetName val="CAUFM (Adjusted) "/>
      <sheetName val="CAUFM (2)"/>
      <sheetName val="COST"/>
      <sheetName val="COST (Adjusted)"/>
      <sheetName val="COST (2)"/>
      <sheetName val="DEFI"/>
      <sheetName val="DEFI (Adjusted) "/>
      <sheetName val="DEFI (2)"/>
      <sheetName val="GAP"/>
      <sheetName val="GAP (Adjusted) "/>
      <sheetName val="GAP (2)"/>
      <sheetName val="KM"/>
      <sheetName val="KM (Adjusted)"/>
      <sheetName val="KM (2)"/>
      <sheetName val="KR"/>
      <sheetName val="KR (Adjusted)"/>
      <sheetName val="KR (2)"/>
      <sheetName val="IMKTA"/>
      <sheetName val="IMKTA (Adjusted) "/>
      <sheetName val="IMKTA (2)"/>
      <sheetName val="METOL"/>
      <sheetName val="METOL (Adjusted)"/>
      <sheetName val="METOL (2)"/>
      <sheetName val="PUSH"/>
      <sheetName val="PUSH (Adjusted)"/>
      <sheetName val="PUSH (2)"/>
      <sheetName val="RDK"/>
      <sheetName val="RDK (Adjusted)"/>
      <sheetName val="RDK (2)"/>
      <sheetName val="SAGFO"/>
      <sheetName val="SAGFO (Adjusted) "/>
      <sheetName val="SAGFO (2)"/>
      <sheetName val="SVU"/>
      <sheetName val="SVU (Adjusted)"/>
      <sheetName val="SVU (2)"/>
      <sheetName val="SWY"/>
      <sheetName val="SWY (Adjusted)"/>
      <sheetName val="SWY (2)"/>
      <sheetName val="TEPH"/>
      <sheetName val="TEPH (Adjusted) "/>
      <sheetName val="TEPH (2)"/>
      <sheetName val="WIN"/>
      <sheetName val="WIN (Adjusted)"/>
      <sheetName val="WIN (2)"/>
      <sheetName val="WMK"/>
      <sheetName val="WMK (Adjusted)"/>
      <sheetName val="WMK (2)"/>
      <sheetName val="WMT"/>
      <sheetName val="WMT (Adjusted)"/>
      <sheetName val="WMT (2)"/>
      <sheetName val="3_Year_ROIC_Trees"/>
      <sheetName val="5_Year_ROIC_Trees"/>
      <sheetName val="Cost_of_Debt_(Industrial)"/>
      <sheetName val="IBES_Estimates"/>
      <sheetName val="Risk-Free_Rate"/>
      <sheetName val="Operating_Leases"/>
      <sheetName val="ABS_(Adjusted)"/>
      <sheetName val="ABS_(2)"/>
      <sheetName val="AHMY_(Adjusted)"/>
      <sheetName val="AHMY_(2)"/>
      <sheetName val="BJ_(Adjusted)"/>
      <sheetName val="BJ_(2)"/>
      <sheetName val="CAUFM_(Adjusted)_"/>
      <sheetName val="CAUFM_(2)"/>
      <sheetName val="COST_(Adjusted)"/>
      <sheetName val="COST_(2)"/>
      <sheetName val="DEFI_(Adjusted)_"/>
      <sheetName val="DEFI_(2)"/>
      <sheetName val="GAP_(Adjusted)_"/>
      <sheetName val="GAP_(2)"/>
      <sheetName val="KM_(Adjusted)"/>
      <sheetName val="KM_(2)"/>
      <sheetName val="KR_(Adjusted)"/>
      <sheetName val="KR_(2)"/>
      <sheetName val="IMKTA_(Adjusted)_"/>
      <sheetName val="IMKTA_(2)"/>
      <sheetName val="METOL_(Adjusted)"/>
      <sheetName val="METOL_(2)"/>
      <sheetName val="PUSH_(Adjusted)"/>
      <sheetName val="PUSH_(2)"/>
      <sheetName val="RDK_(Adjusted)"/>
      <sheetName val="RDK_(2)"/>
      <sheetName val="SAGFO_(Adjusted)_"/>
      <sheetName val="SAGFO_(2)"/>
      <sheetName val="SVU_(Adjusted)"/>
      <sheetName val="SVU_(2)"/>
      <sheetName val="SWY_(Adjusted)"/>
      <sheetName val="SWY_(2)"/>
      <sheetName val="TEPH_(Adjusted)_"/>
      <sheetName val="TEPH_(2)"/>
      <sheetName val="WIN_(Adjusted)"/>
      <sheetName val="WIN_(2)"/>
      <sheetName val="WMK_(Adjusted)"/>
      <sheetName val="WMK_(2)"/>
      <sheetName val="WMT_(Adjusted)"/>
      <sheetName val="WMT_(2)"/>
    </sheetNames>
    <sheetDataSet>
      <sheetData sheetId="0"/>
      <sheetData sheetId="1"/>
      <sheetData sheetId="2"/>
      <sheetData sheetId="3">
        <row r="5">
          <cell r="B5" t="str">
            <v>WMT</v>
          </cell>
        </row>
      </sheetData>
      <sheetData sheetId="4">
        <row r="52">
          <cell r="E52" t="str">
            <v>Without Goodwill</v>
          </cell>
        </row>
      </sheetData>
      <sheetData sheetId="5"/>
      <sheetData sheetId="6"/>
      <sheetData sheetId="7">
        <row r="15">
          <cell r="A15" t="e">
            <v>#NAME?</v>
          </cell>
          <cell r="D15" t="e">
            <v>#NAME?</v>
          </cell>
          <cell r="G15" t="e">
            <v>#NAME?</v>
          </cell>
          <cell r="J15" t="e">
            <v>#NAME?</v>
          </cell>
          <cell r="M15" t="e">
            <v>#NAME?</v>
          </cell>
          <cell r="P15" t="e">
            <v>#NAME?</v>
          </cell>
          <cell r="S15" t="e">
            <v>#NAME?</v>
          </cell>
          <cell r="V15" t="e">
            <v>#NAME?</v>
          </cell>
          <cell r="Y15" t="e">
            <v>#NAME?</v>
          </cell>
          <cell r="AB15" t="e">
            <v>#NAME?</v>
          </cell>
          <cell r="AE15" t="e">
            <v>#NAME?</v>
          </cell>
          <cell r="AH15" t="e">
            <v>#NAME?</v>
          </cell>
          <cell r="AK15" t="e">
            <v>#NAME?</v>
          </cell>
          <cell r="AN15" t="e">
            <v>#NAME?</v>
          </cell>
          <cell r="AQ15" t="e">
            <v>#NAME?</v>
          </cell>
        </row>
      </sheetData>
      <sheetData sheetId="8"/>
      <sheetData sheetId="9">
        <row r="11">
          <cell r="D11" t="str">
            <v>WMT</v>
          </cell>
        </row>
      </sheetData>
      <sheetData sheetId="10"/>
      <sheetData sheetId="11"/>
      <sheetData sheetId="12"/>
      <sheetData sheetId="13"/>
      <sheetData sheetId="14">
        <row r="14">
          <cell r="B14" t="str">
            <v>Net Sales</v>
          </cell>
        </row>
      </sheetData>
      <sheetData sheetId="15">
        <row r="82">
          <cell r="Z82" t="str">
            <v>Mid-Year ROIC w/o GW</v>
          </cell>
        </row>
      </sheetData>
      <sheetData sheetId="16">
        <row r="637">
          <cell r="B637" t="str">
            <v>ROIC</v>
          </cell>
        </row>
      </sheetData>
      <sheetData sheetId="17">
        <row r="14">
          <cell r="B14" t="str">
            <v>Net Sales</v>
          </cell>
        </row>
      </sheetData>
      <sheetData sheetId="18">
        <row r="82">
          <cell r="Z82" t="str">
            <v>Mid-Year ROIC w/o GW</v>
          </cell>
        </row>
      </sheetData>
      <sheetData sheetId="19">
        <row r="637">
          <cell r="B637" t="str">
            <v>ROIC</v>
          </cell>
        </row>
      </sheetData>
      <sheetData sheetId="20">
        <row r="14">
          <cell r="B14" t="str">
            <v>Net Sales</v>
          </cell>
        </row>
      </sheetData>
      <sheetData sheetId="21">
        <row r="82">
          <cell r="Z82" t="str">
            <v>Mid-Year ROIC w/o GW</v>
          </cell>
        </row>
      </sheetData>
      <sheetData sheetId="22">
        <row r="637">
          <cell r="B637" t="str">
            <v>ROIC</v>
          </cell>
        </row>
      </sheetData>
      <sheetData sheetId="23">
        <row r="14">
          <cell r="B14" t="str">
            <v>Net Sales</v>
          </cell>
        </row>
      </sheetData>
      <sheetData sheetId="24">
        <row r="82">
          <cell r="Z82" t="str">
            <v>Mid-Year ROIC w/o GW</v>
          </cell>
        </row>
      </sheetData>
      <sheetData sheetId="25">
        <row r="637">
          <cell r="B637" t="str">
            <v>ROIC</v>
          </cell>
        </row>
      </sheetData>
      <sheetData sheetId="26">
        <row r="14">
          <cell r="B14" t="str">
            <v>Net Sales</v>
          </cell>
        </row>
      </sheetData>
      <sheetData sheetId="27">
        <row r="82">
          <cell r="Z82" t="str">
            <v>Mid-Year ROIC w/o GW</v>
          </cell>
        </row>
      </sheetData>
      <sheetData sheetId="28">
        <row r="637">
          <cell r="B637" t="str">
            <v>ROIC</v>
          </cell>
        </row>
      </sheetData>
      <sheetData sheetId="29">
        <row r="14">
          <cell r="B14" t="str">
            <v>Net Sales</v>
          </cell>
        </row>
      </sheetData>
      <sheetData sheetId="30">
        <row r="82">
          <cell r="Z82" t="str">
            <v>Mid-Year ROIC w/o GW</v>
          </cell>
        </row>
      </sheetData>
      <sheetData sheetId="31">
        <row r="637">
          <cell r="B637" t="str">
            <v>ROIC</v>
          </cell>
        </row>
      </sheetData>
      <sheetData sheetId="32">
        <row r="14">
          <cell r="B14" t="str">
            <v>Net Sales</v>
          </cell>
        </row>
      </sheetData>
      <sheetData sheetId="33">
        <row r="82">
          <cell r="Z82" t="str">
            <v>Mid-Year ROIC w/o GW</v>
          </cell>
        </row>
      </sheetData>
      <sheetData sheetId="34">
        <row r="637">
          <cell r="B637" t="str">
            <v>ROIC</v>
          </cell>
        </row>
      </sheetData>
      <sheetData sheetId="35">
        <row r="14">
          <cell r="B14" t="str">
            <v>Net Sales</v>
          </cell>
        </row>
      </sheetData>
      <sheetData sheetId="36">
        <row r="82">
          <cell r="Z82" t="str">
            <v>Mid-Year ROIC w/o GW</v>
          </cell>
        </row>
      </sheetData>
      <sheetData sheetId="37">
        <row r="637">
          <cell r="B637" t="str">
            <v>ROIC</v>
          </cell>
        </row>
      </sheetData>
      <sheetData sheetId="38">
        <row r="14">
          <cell r="B14" t="str">
            <v>Net Sales</v>
          </cell>
        </row>
      </sheetData>
      <sheetData sheetId="39">
        <row r="82">
          <cell r="Z82" t="str">
            <v>Mid-Year ROIC w/o GW</v>
          </cell>
        </row>
      </sheetData>
      <sheetData sheetId="40">
        <row r="637">
          <cell r="B637" t="str">
            <v>ROIC</v>
          </cell>
        </row>
      </sheetData>
      <sheetData sheetId="41">
        <row r="14">
          <cell r="B14" t="str">
            <v>Net Sales</v>
          </cell>
        </row>
      </sheetData>
      <sheetData sheetId="42">
        <row r="82">
          <cell r="Z82" t="str">
            <v>Mid-Year ROIC w/o GW</v>
          </cell>
        </row>
      </sheetData>
      <sheetData sheetId="43">
        <row r="578">
          <cell r="I578">
            <v>638.01157331319416</v>
          </cell>
        </row>
      </sheetData>
      <sheetData sheetId="44">
        <row r="14">
          <cell r="B14" t="str">
            <v>Net Sales</v>
          </cell>
        </row>
      </sheetData>
      <sheetData sheetId="45">
        <row r="82">
          <cell r="Z82" t="str">
            <v>Mid-Year ROIC w/o GW</v>
          </cell>
        </row>
      </sheetData>
      <sheetData sheetId="46">
        <row r="637">
          <cell r="B637" t="str">
            <v>ROIC</v>
          </cell>
        </row>
      </sheetData>
      <sheetData sheetId="47">
        <row r="14">
          <cell r="B14" t="str">
            <v>Net Sales</v>
          </cell>
        </row>
      </sheetData>
      <sheetData sheetId="48">
        <row r="82">
          <cell r="Z82" t="str">
            <v>Mid-Year ROIC w/o GW</v>
          </cell>
        </row>
      </sheetData>
      <sheetData sheetId="49">
        <row r="636">
          <cell r="B636" t="str">
            <v>ROIC</v>
          </cell>
        </row>
      </sheetData>
      <sheetData sheetId="50">
        <row r="14">
          <cell r="B14" t="str">
            <v>Net Sales</v>
          </cell>
        </row>
      </sheetData>
      <sheetData sheetId="51">
        <row r="82">
          <cell r="Z82" t="str">
            <v>Mid-Year ROIC w/o GW</v>
          </cell>
        </row>
      </sheetData>
      <sheetData sheetId="52">
        <row r="578">
          <cell r="I578">
            <v>721.97970823114861</v>
          </cell>
        </row>
      </sheetData>
      <sheetData sheetId="53">
        <row r="14">
          <cell r="B14" t="str">
            <v>Net Sales</v>
          </cell>
        </row>
      </sheetData>
      <sheetData sheetId="54">
        <row r="82">
          <cell r="Z82" t="str">
            <v>Mid-Year ROIC w/o GW</v>
          </cell>
        </row>
      </sheetData>
      <sheetData sheetId="55">
        <row r="637">
          <cell r="B637" t="str">
            <v>ROIC</v>
          </cell>
        </row>
      </sheetData>
      <sheetData sheetId="56">
        <row r="14">
          <cell r="B14" t="str">
            <v>Net Sales</v>
          </cell>
        </row>
      </sheetData>
      <sheetData sheetId="57">
        <row r="82">
          <cell r="Z82" t="str">
            <v>Mid-Year ROIC w/o GW</v>
          </cell>
        </row>
      </sheetData>
      <sheetData sheetId="58">
        <row r="637">
          <cell r="B637" t="str">
            <v>ROIC</v>
          </cell>
        </row>
      </sheetData>
      <sheetData sheetId="59">
        <row r="14">
          <cell r="B14" t="str">
            <v>Net Sales</v>
          </cell>
        </row>
      </sheetData>
      <sheetData sheetId="60">
        <row r="13">
          <cell r="AD13">
            <v>1679.8990687479065</v>
          </cell>
        </row>
      </sheetData>
      <sheetData sheetId="61">
        <row r="578">
          <cell r="I578">
            <v>9046.6720141866208</v>
          </cell>
        </row>
      </sheetData>
      <sheetData sheetId="62">
        <row r="14">
          <cell r="B14" t="str">
            <v>Net Sales</v>
          </cell>
        </row>
      </sheetData>
      <sheetData sheetId="63">
        <row r="82">
          <cell r="Z82" t="str">
            <v>Mid-Year ROIC w/o GW</v>
          </cell>
        </row>
      </sheetData>
      <sheetData sheetId="64">
        <row r="637">
          <cell r="B637" t="str">
            <v>ROIC</v>
          </cell>
        </row>
      </sheetData>
      <sheetData sheetId="65">
        <row r="14">
          <cell r="B14" t="str">
            <v>Net Sales</v>
          </cell>
        </row>
      </sheetData>
      <sheetData sheetId="66">
        <row r="82">
          <cell r="Z82" t="str">
            <v>Mid-Year ROIC w/o GW</v>
          </cell>
        </row>
      </sheetData>
      <sheetData sheetId="67">
        <row r="637">
          <cell r="B637" t="str">
            <v>ROIC</v>
          </cell>
        </row>
      </sheetData>
      <sheetData sheetId="68">
        <row r="14">
          <cell r="B14" t="str">
            <v>Net Sales</v>
          </cell>
        </row>
      </sheetData>
      <sheetData sheetId="69">
        <row r="82">
          <cell r="Z82" t="str">
            <v>Mid-Year ROIC w/o GW</v>
          </cell>
        </row>
      </sheetData>
      <sheetData sheetId="70">
        <row r="637">
          <cell r="B637" t="str">
            <v>ROIC</v>
          </cell>
        </row>
      </sheetData>
      <sheetData sheetId="71">
        <row r="14">
          <cell r="B14" t="str">
            <v>Net Sales</v>
          </cell>
        </row>
      </sheetData>
      <sheetData sheetId="72">
        <row r="82">
          <cell r="Z82" t="str">
            <v>Mid-Year ROIC w/o GW</v>
          </cell>
        </row>
      </sheetData>
      <sheetData sheetId="73">
        <row r="637">
          <cell r="B637" t="str">
            <v>ROIC</v>
          </cell>
        </row>
      </sheetData>
      <sheetData sheetId="74"/>
      <sheetData sheetId="75"/>
      <sheetData sheetId="76"/>
      <sheetData sheetId="77"/>
      <sheetData sheetId="78">
        <row r="15">
          <cell r="A15">
            <v>0</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Filters"/>
      <sheetName val="Busservdata"/>
      <sheetName val="1.3 Ac Costs NG"/>
      <sheetName val="2.5 Corporate Costs NG"/>
      <sheetName val="2.6 IT"/>
      <sheetName val="2.7 Insurance"/>
      <sheetName val="2.8 Property NG"/>
      <sheetName val="2.9 UK Bus Serv"/>
      <sheetName val="2.9 UK BS Reconciliation"/>
      <sheetName val="2.11 Staff NG"/>
      <sheetName val="2.14 Year on Year Movt"/>
      <sheetName val="AC Mapping"/>
      <sheetName val="Mapping"/>
      <sheetName val="Models Map rec"/>
      <sheetName val="Mapping2"/>
      <sheetName val="UDF Map"/>
      <sheetName val="Universal data"/>
    </sheetNames>
    <sheetDataSet>
      <sheetData sheetId="0" refreshError="1"/>
      <sheetData sheetId="1" refreshError="1"/>
      <sheetData sheetId="2" refreshError="1">
        <row r="4">
          <cell r="BB4" t="str">
            <v>Communications</v>
          </cell>
          <cell r="BC4" t="str">
            <v>Legal</v>
          </cell>
          <cell r="BD4" t="str">
            <v>Safety Health Environment</v>
          </cell>
          <cell r="BE4" t="str">
            <v>Regulation</v>
          </cell>
          <cell r="BF4" t="str">
            <v>Supply Chain Management</v>
          </cell>
          <cell r="BG4" t="str">
            <v>Human Resources</v>
          </cell>
          <cell r="BH4" t="str">
            <v>Shared Services Finance</v>
          </cell>
          <cell r="BI4" t="str">
            <v>Insurance</v>
          </cell>
          <cell r="BJ4" t="str">
            <v>Audit</v>
          </cell>
          <cell r="BK4" t="str">
            <v>Property</v>
          </cell>
          <cell r="BL4" t="str">
            <v>IS</v>
          </cell>
          <cell r="BM4" t="str">
            <v>Operational Telecoms</v>
          </cell>
          <cell r="BN4" t="str">
            <v>Corporate Centre</v>
          </cell>
        </row>
        <row r="6">
          <cell r="D6" t="str">
            <v>Basic salaries and wages (inc. NI, bonuses, PRP. Overtime, standby &amp; other allowances)</v>
          </cell>
          <cell r="BB6">
            <v>2.1913009399999996</v>
          </cell>
          <cell r="BC6">
            <v>2.2360210199999999</v>
          </cell>
          <cell r="BD6">
            <v>2.9088850199999992</v>
          </cell>
          <cell r="BE6">
            <v>0.81703557999999998</v>
          </cell>
          <cell r="BF6">
            <v>4.1148826600000001</v>
          </cell>
          <cell r="BG6">
            <v>5.89317388</v>
          </cell>
          <cell r="BH6">
            <v>12.403779220000001</v>
          </cell>
          <cell r="BI6">
            <v>0.25180503000000004</v>
          </cell>
          <cell r="BJ6">
            <v>2.2175758499999993</v>
          </cell>
          <cell r="BK6">
            <v>3.1569344300000002</v>
          </cell>
          <cell r="BL6">
            <v>12.221008320000001</v>
          </cell>
          <cell r="BM6">
            <v>0</v>
          </cell>
          <cell r="BN6">
            <v>19.948876050000003</v>
          </cell>
        </row>
        <row r="7">
          <cell r="D7" t="str">
            <v>Normal Pension Charges</v>
          </cell>
          <cell r="BB7">
            <v>0.27739768000000004</v>
          </cell>
          <cell r="BC7">
            <v>0.42584375999999996</v>
          </cell>
          <cell r="BD7">
            <v>0.51555473000000007</v>
          </cell>
          <cell r="BE7">
            <v>0.10211093000000002</v>
          </cell>
          <cell r="BF7">
            <v>1.1883202900000001</v>
          </cell>
          <cell r="BG7">
            <v>2.10145369</v>
          </cell>
          <cell r="BH7">
            <v>2.4549518700000004</v>
          </cell>
          <cell r="BI7">
            <v>4.972157E-2</v>
          </cell>
          <cell r="BJ7">
            <v>0.33894429000000004</v>
          </cell>
          <cell r="BK7">
            <v>0.63775660999999995</v>
          </cell>
          <cell r="BL7">
            <v>2.3027507799999998</v>
          </cell>
          <cell r="BM7">
            <v>0</v>
          </cell>
          <cell r="BN7">
            <v>2.2925436000000001</v>
          </cell>
        </row>
        <row r="8">
          <cell r="D8" t="str">
            <v>Share Options</v>
          </cell>
          <cell r="BB8">
            <v>0</v>
          </cell>
          <cell r="BC8">
            <v>0</v>
          </cell>
          <cell r="BD8">
            <v>0</v>
          </cell>
          <cell r="BE8">
            <v>0</v>
          </cell>
          <cell r="BF8">
            <v>0</v>
          </cell>
          <cell r="BG8">
            <v>0</v>
          </cell>
          <cell r="BH8">
            <v>0</v>
          </cell>
          <cell r="BI8">
            <v>0</v>
          </cell>
          <cell r="BJ8">
            <v>0</v>
          </cell>
          <cell r="BK8">
            <v>0</v>
          </cell>
          <cell r="BL8">
            <v>0</v>
          </cell>
          <cell r="BM8">
            <v>0</v>
          </cell>
          <cell r="BN8">
            <v>4.2188399900000002</v>
          </cell>
        </row>
        <row r="9">
          <cell r="D9" t="str">
            <v>Capitalised Salaries</v>
          </cell>
          <cell r="BB9">
            <v>0</v>
          </cell>
          <cell r="BC9">
            <v>0</v>
          </cell>
          <cell r="BD9">
            <v>0</v>
          </cell>
          <cell r="BE9">
            <v>0</v>
          </cell>
          <cell r="BF9">
            <v>-1.7268876000000002</v>
          </cell>
          <cell r="BG9">
            <v>8.6691000000000003E-4</v>
          </cell>
          <cell r="BH9">
            <v>-0.77778438999999988</v>
          </cell>
          <cell r="BI9">
            <v>0</v>
          </cell>
          <cell r="BJ9">
            <v>0</v>
          </cell>
          <cell r="BK9">
            <v>1.18326E-3</v>
          </cell>
          <cell r="BL9">
            <v>-4.6949941300000004</v>
          </cell>
          <cell r="BM9">
            <v>0</v>
          </cell>
          <cell r="BN9">
            <v>0</v>
          </cell>
        </row>
        <row r="10">
          <cell r="D10" t="str">
            <v>Capitalised Pension</v>
          </cell>
          <cell r="BB10">
            <v>0</v>
          </cell>
          <cell r="BC10">
            <v>0</v>
          </cell>
          <cell r="BD10">
            <v>0</v>
          </cell>
          <cell r="BE10">
            <v>0</v>
          </cell>
          <cell r="BF10">
            <v>0</v>
          </cell>
          <cell r="BG10">
            <v>0</v>
          </cell>
          <cell r="BH10">
            <v>0</v>
          </cell>
          <cell r="BI10">
            <v>0</v>
          </cell>
          <cell r="BJ10">
            <v>0</v>
          </cell>
          <cell r="BK10">
            <v>0</v>
          </cell>
          <cell r="BL10">
            <v>0</v>
          </cell>
          <cell r="BM10">
            <v>0</v>
          </cell>
          <cell r="BN10">
            <v>0</v>
          </cell>
        </row>
        <row r="11">
          <cell r="D11" t="str">
            <v>Agency Costs</v>
          </cell>
          <cell r="BB11">
            <v>0.24807388</v>
          </cell>
          <cell r="BC11">
            <v>9.5671809999999996E-2</v>
          </cell>
          <cell r="BD11">
            <v>6.7560900000000002E-3</v>
          </cell>
          <cell r="BE11">
            <v>6.5084000000000008E-4</v>
          </cell>
          <cell r="BF11">
            <v>2.1308371699999999</v>
          </cell>
          <cell r="BG11">
            <v>0.37415433000000003</v>
          </cell>
          <cell r="BH11">
            <v>6.4975255999999995</v>
          </cell>
          <cell r="BI11">
            <v>4.6816000000000002E-4</v>
          </cell>
          <cell r="BJ11">
            <v>1.0790940000000001E-2</v>
          </cell>
          <cell r="BK11">
            <v>9.5844330000000005E-2</v>
          </cell>
          <cell r="BL11">
            <v>10.88057087</v>
          </cell>
          <cell r="BM11">
            <v>0</v>
          </cell>
          <cell r="BN11">
            <v>1.1997612200000001</v>
          </cell>
        </row>
        <row r="12">
          <cell r="D12" t="str">
            <v>Redundancy and severance expenses</v>
          </cell>
          <cell r="BB12">
            <v>9.9729999999999992E-3</v>
          </cell>
          <cell r="BC12">
            <v>-2.3994700000000001E-2</v>
          </cell>
          <cell r="BD12">
            <v>3.6852370000000002E-2</v>
          </cell>
          <cell r="BE12">
            <v>0</v>
          </cell>
          <cell r="BF12">
            <v>-1.1999999999999999E-7</v>
          </cell>
          <cell r="BG12">
            <v>1.14006E-3</v>
          </cell>
          <cell r="BH12">
            <v>-9.9735000000000015E-4</v>
          </cell>
          <cell r="BI12">
            <v>0</v>
          </cell>
          <cell r="BJ12">
            <v>0.12116406</v>
          </cell>
          <cell r="BK12">
            <v>2.3706870599999998</v>
          </cell>
          <cell r="BL12">
            <v>1.1324985700000001</v>
          </cell>
          <cell r="BM12">
            <v>0</v>
          </cell>
          <cell r="BN12">
            <v>2.7368455599999999</v>
          </cell>
        </row>
        <row r="13">
          <cell r="D13" t="str">
            <v>Non salary staff costs</v>
          </cell>
          <cell r="BB13">
            <v>0.44036383000000001</v>
          </cell>
          <cell r="BC13">
            <v>0.38207573999999994</v>
          </cell>
          <cell r="BD13">
            <v>0.81644391000000005</v>
          </cell>
          <cell r="BE13">
            <v>0.1135178</v>
          </cell>
          <cell r="BF13">
            <v>0.63104619999999989</v>
          </cell>
          <cell r="BG13">
            <v>10.824936420000002</v>
          </cell>
          <cell r="BH13">
            <v>2.0900213699999997</v>
          </cell>
          <cell r="BI13">
            <v>3.4745930000000001E-2</v>
          </cell>
          <cell r="BJ13">
            <v>0.46924419000000001</v>
          </cell>
          <cell r="BK13">
            <v>1.4098233600000001</v>
          </cell>
          <cell r="BL13">
            <v>2.8318116399999997</v>
          </cell>
          <cell r="BM13">
            <v>0</v>
          </cell>
          <cell r="BN13">
            <v>5.10643037</v>
          </cell>
        </row>
        <row r="14">
          <cell r="D14" t="str">
            <v>Materials</v>
          </cell>
          <cell r="BB14">
            <v>0</v>
          </cell>
          <cell r="BC14">
            <v>6.9999999999999999E-6</v>
          </cell>
          <cell r="BD14">
            <v>1.125365E-2</v>
          </cell>
          <cell r="BE14">
            <v>-4.2009999999999999E-5</v>
          </cell>
          <cell r="BF14">
            <v>5.8432629800000004</v>
          </cell>
          <cell r="BG14">
            <v>3.789439E-2</v>
          </cell>
          <cell r="BH14">
            <v>1.0089700000000001E-3</v>
          </cell>
          <cell r="BI14">
            <v>0</v>
          </cell>
          <cell r="BJ14">
            <v>0</v>
          </cell>
          <cell r="BK14">
            <v>0.1987033</v>
          </cell>
          <cell r="BL14">
            <v>53.449887679999996</v>
          </cell>
          <cell r="BM14">
            <v>0</v>
          </cell>
          <cell r="BN14">
            <v>1.3305539999999999E-2</v>
          </cell>
        </row>
        <row r="15">
          <cell r="D15" t="str">
            <v>Contractors</v>
          </cell>
          <cell r="BB15">
            <v>0</v>
          </cell>
          <cell r="BC15">
            <v>5.5062499999999999E-3</v>
          </cell>
          <cell r="BD15">
            <v>-0.21664160000000002</v>
          </cell>
          <cell r="BE15">
            <v>0</v>
          </cell>
          <cell r="BF15">
            <v>1.9571118599999999</v>
          </cell>
          <cell r="BG15">
            <v>7.5867100000000007E-2</v>
          </cell>
          <cell r="BH15">
            <v>1.9907959999999999E-2</v>
          </cell>
          <cell r="BI15">
            <v>0</v>
          </cell>
          <cell r="BJ15">
            <v>0</v>
          </cell>
          <cell r="BK15">
            <v>-9.5957749999999994E-2</v>
          </cell>
          <cell r="BL15">
            <v>-35.912436040000003</v>
          </cell>
          <cell r="BM15">
            <v>0</v>
          </cell>
          <cell r="BN15">
            <v>8.8930439999999986E-2</v>
          </cell>
        </row>
        <row r="16">
          <cell r="D16" t="str">
            <v>Rent and Building Costs</v>
          </cell>
          <cell r="BB16">
            <v>-5.0000000000000001E-3</v>
          </cell>
          <cell r="BC16">
            <v>1.0690000000000001E-3</v>
          </cell>
          <cell r="BD16">
            <v>1.1421849999999999E-2</v>
          </cell>
          <cell r="BE16">
            <v>0</v>
          </cell>
          <cell r="BF16">
            <v>0.20442135</v>
          </cell>
          <cell r="BG16">
            <v>3.5099240000000004E-2</v>
          </cell>
          <cell r="BH16">
            <v>2.7588149999999999E-2</v>
          </cell>
          <cell r="BI16">
            <v>0</v>
          </cell>
          <cell r="BJ16">
            <v>0</v>
          </cell>
          <cell r="BK16">
            <v>51.843758660000013</v>
          </cell>
          <cell r="BL16">
            <v>8.3520699999999996E-3</v>
          </cell>
          <cell r="BM16">
            <v>0</v>
          </cell>
          <cell r="BN16">
            <v>3.8686710499999997</v>
          </cell>
        </row>
        <row r="17">
          <cell r="D17" t="str">
            <v>Insurance</v>
          </cell>
          <cell r="BB17">
            <v>0</v>
          </cell>
          <cell r="BC17">
            <v>-8.2055999999999991E-4</v>
          </cell>
          <cell r="BD17">
            <v>-1.32701E-3</v>
          </cell>
          <cell r="BE17">
            <v>0</v>
          </cell>
          <cell r="BF17">
            <v>-3.0156999999999997E-4</v>
          </cell>
          <cell r="BG17">
            <v>1.1052073</v>
          </cell>
          <cell r="BH17">
            <v>-9.3733E-4</v>
          </cell>
          <cell r="BI17">
            <v>28.130940979999998</v>
          </cell>
          <cell r="BJ17">
            <v>0</v>
          </cell>
          <cell r="BK17">
            <v>0.19936055999999999</v>
          </cell>
          <cell r="BL17">
            <v>-5.7442999999999991E-4</v>
          </cell>
          <cell r="BM17">
            <v>0</v>
          </cell>
          <cell r="BN17">
            <v>0.53776964000000005</v>
          </cell>
        </row>
        <row r="18">
          <cell r="D18" t="str">
            <v>Professional services and subscriptions</v>
          </cell>
          <cell r="BB18">
            <v>0.34331397999999996</v>
          </cell>
          <cell r="BC18">
            <v>2.5576993700000004</v>
          </cell>
          <cell r="BD18">
            <v>0.91843361999999995</v>
          </cell>
          <cell r="BE18">
            <v>0.23152805999999998</v>
          </cell>
          <cell r="BF18">
            <v>0.29776070999999998</v>
          </cell>
          <cell r="BG18">
            <v>1.3452865099999998</v>
          </cell>
          <cell r="BH18">
            <v>13.76732616</v>
          </cell>
          <cell r="BI18">
            <v>7.4012100000000001E-3</v>
          </cell>
          <cell r="BJ18">
            <v>2.1028616199999997</v>
          </cell>
          <cell r="BK18">
            <v>0.60716556999999993</v>
          </cell>
          <cell r="BL18">
            <v>0.91275228000000008</v>
          </cell>
          <cell r="BM18">
            <v>0</v>
          </cell>
          <cell r="BN18">
            <v>10.925852419999998</v>
          </cell>
        </row>
        <row r="19">
          <cell r="D19" t="str">
            <v>Profit / loss on sale of fixed assets</v>
          </cell>
          <cell r="BB19">
            <v>0</v>
          </cell>
          <cell r="BC19">
            <v>0</v>
          </cell>
          <cell r="BD19">
            <v>0</v>
          </cell>
          <cell r="BE19">
            <v>0</v>
          </cell>
          <cell r="BF19">
            <v>0</v>
          </cell>
          <cell r="BG19">
            <v>0</v>
          </cell>
          <cell r="BH19">
            <v>-1.245885E-2</v>
          </cell>
          <cell r="BI19">
            <v>0</v>
          </cell>
          <cell r="BJ19">
            <v>0</v>
          </cell>
          <cell r="BK19">
            <v>-2.7430123000000002</v>
          </cell>
          <cell r="BL19">
            <v>2.3999999999999998E-7</v>
          </cell>
          <cell r="BM19">
            <v>0</v>
          </cell>
          <cell r="BN19">
            <v>0</v>
          </cell>
        </row>
        <row r="20">
          <cell r="D20" t="str">
            <v>Charges from UK Business Support &amp; Corporate Centre</v>
          </cell>
          <cell r="BB20">
            <v>0</v>
          </cell>
          <cell r="BC20">
            <v>0</v>
          </cell>
          <cell r="BD20">
            <v>0</v>
          </cell>
          <cell r="BE20">
            <v>0</v>
          </cell>
          <cell r="BF20">
            <v>0</v>
          </cell>
          <cell r="BG20">
            <v>0</v>
          </cell>
          <cell r="BH20">
            <v>0</v>
          </cell>
          <cell r="BI20">
            <v>0</v>
          </cell>
          <cell r="BJ20">
            <v>0</v>
          </cell>
          <cell r="BK20">
            <v>0</v>
          </cell>
          <cell r="BL20">
            <v>0</v>
          </cell>
          <cell r="BM20">
            <v>0</v>
          </cell>
          <cell r="BN20">
            <v>-34.225264000000003</v>
          </cell>
        </row>
        <row r="21">
          <cell r="D21" t="str">
            <v>Other (See Table 1.7 for full details)</v>
          </cell>
          <cell r="BB21">
            <v>2.1057471300000001</v>
          </cell>
          <cell r="BC21">
            <v>8.933426999999998E-2</v>
          </cell>
          <cell r="BD21">
            <v>1.5044481900000002</v>
          </cell>
          <cell r="BE21">
            <v>-7.4897560000000002E-2</v>
          </cell>
          <cell r="BF21">
            <v>-4.8001328900000004</v>
          </cell>
          <cell r="BG21">
            <v>-1.6559474600000004</v>
          </cell>
          <cell r="BH21">
            <v>-20.024958849999997</v>
          </cell>
          <cell r="BI21">
            <v>1.707127E-2</v>
          </cell>
          <cell r="BJ21">
            <v>0.38994583999999993</v>
          </cell>
          <cell r="BK21">
            <v>4.0447173700000008</v>
          </cell>
          <cell r="BL21">
            <v>47.267281279999992</v>
          </cell>
          <cell r="BM21">
            <v>18.849583460000002</v>
          </cell>
          <cell r="BN21">
            <v>45.455685700000004</v>
          </cell>
        </row>
        <row r="22">
          <cell r="D22" t="str">
            <v>Excluded Services</v>
          </cell>
          <cell r="BB22">
            <v>1.5877220000000001E-2</v>
          </cell>
          <cell r="BC22">
            <v>0.40668105999999998</v>
          </cell>
          <cell r="BD22">
            <v>0.35856832</v>
          </cell>
          <cell r="BE22">
            <v>0</v>
          </cell>
          <cell r="BF22">
            <v>6.6831428599999985</v>
          </cell>
          <cell r="BG22">
            <v>0</v>
          </cell>
          <cell r="BH22">
            <v>0.7026427300000001</v>
          </cell>
          <cell r="BI22">
            <v>0.44660540000000004</v>
          </cell>
          <cell r="BJ22">
            <v>0.31182594000000002</v>
          </cell>
          <cell r="BK22">
            <v>2.3573469999999999</v>
          </cell>
          <cell r="BL22">
            <v>22.83501777</v>
          </cell>
          <cell r="BM22">
            <v>0</v>
          </cell>
          <cell r="BN22">
            <v>0</v>
          </cell>
        </row>
        <row r="23">
          <cell r="D23" t="str">
            <v>Pensions (net of Capitalisation)</v>
          </cell>
          <cell r="BB23">
            <v>0</v>
          </cell>
          <cell r="BC23">
            <v>0</v>
          </cell>
          <cell r="BD23">
            <v>0</v>
          </cell>
          <cell r="BE23">
            <v>0</v>
          </cell>
          <cell r="BF23">
            <v>0</v>
          </cell>
          <cell r="BG23">
            <v>0</v>
          </cell>
          <cell r="BH23">
            <v>0</v>
          </cell>
          <cell r="BI23">
            <v>0</v>
          </cell>
          <cell r="BJ23">
            <v>0</v>
          </cell>
          <cell r="BK23">
            <v>0</v>
          </cell>
          <cell r="BL23">
            <v>0</v>
          </cell>
          <cell r="BM23">
            <v>0</v>
          </cell>
          <cell r="BN23">
            <v>0</v>
          </cell>
        </row>
        <row r="24">
          <cell r="D24" t="str">
            <v>Deficit Repair Payments</v>
          </cell>
          <cell r="BB24">
            <v>0</v>
          </cell>
          <cell r="BC24">
            <v>0</v>
          </cell>
          <cell r="BD24">
            <v>0</v>
          </cell>
          <cell r="BE24">
            <v>0</v>
          </cell>
          <cell r="BF24">
            <v>0</v>
          </cell>
          <cell r="BG24">
            <v>0</v>
          </cell>
          <cell r="BH24">
            <v>0</v>
          </cell>
          <cell r="BI24">
            <v>0</v>
          </cell>
          <cell r="BJ24">
            <v>0</v>
          </cell>
          <cell r="BK24">
            <v>0</v>
          </cell>
          <cell r="BL24">
            <v>0</v>
          </cell>
          <cell r="BM24">
            <v>0</v>
          </cell>
          <cell r="BN24">
            <v>0</v>
          </cell>
        </row>
        <row r="25">
          <cell r="D25" t="str">
            <v>IFI Costs</v>
          </cell>
          <cell r="BB25">
            <v>0</v>
          </cell>
          <cell r="BC25">
            <v>0</v>
          </cell>
          <cell r="BD25">
            <v>0</v>
          </cell>
          <cell r="BE25">
            <v>0</v>
          </cell>
          <cell r="BF25">
            <v>0</v>
          </cell>
          <cell r="BG25">
            <v>0</v>
          </cell>
          <cell r="BH25">
            <v>0</v>
          </cell>
          <cell r="BI25">
            <v>0</v>
          </cell>
          <cell r="BJ25">
            <v>0</v>
          </cell>
          <cell r="BK25">
            <v>0</v>
          </cell>
          <cell r="BL25">
            <v>0</v>
          </cell>
          <cell r="BM25">
            <v>0</v>
          </cell>
          <cell r="BN25">
            <v>0</v>
          </cell>
        </row>
        <row r="26">
          <cell r="D26" t="str">
            <v>Scottish Independent Undertakings Price Differential</v>
          </cell>
          <cell r="BB26">
            <v>0</v>
          </cell>
          <cell r="BC26">
            <v>0</v>
          </cell>
          <cell r="BD26">
            <v>0</v>
          </cell>
          <cell r="BE26">
            <v>0</v>
          </cell>
          <cell r="BF26">
            <v>0</v>
          </cell>
          <cell r="BG26">
            <v>0</v>
          </cell>
          <cell r="BH26">
            <v>0</v>
          </cell>
          <cell r="BI26">
            <v>0</v>
          </cell>
          <cell r="BJ26">
            <v>0</v>
          </cell>
          <cell r="BK26">
            <v>0</v>
          </cell>
          <cell r="BL26">
            <v>0</v>
          </cell>
          <cell r="BM26">
            <v>0</v>
          </cell>
          <cell r="BN26">
            <v>0</v>
          </cell>
        </row>
        <row r="27">
          <cell r="D27" t="str">
            <v>Temporary Physical Disconnection Compensation</v>
          </cell>
          <cell r="BB27">
            <v>0</v>
          </cell>
          <cell r="BC27">
            <v>0</v>
          </cell>
          <cell r="BD27">
            <v>0</v>
          </cell>
          <cell r="BE27">
            <v>0</v>
          </cell>
          <cell r="BF27">
            <v>0</v>
          </cell>
          <cell r="BG27">
            <v>0</v>
          </cell>
          <cell r="BH27">
            <v>0</v>
          </cell>
          <cell r="BI27">
            <v>0</v>
          </cell>
          <cell r="BJ27">
            <v>0</v>
          </cell>
          <cell r="BK27">
            <v>0</v>
          </cell>
          <cell r="BL27">
            <v>0</v>
          </cell>
          <cell r="BM27">
            <v>0</v>
          </cell>
          <cell r="BN27">
            <v>0</v>
          </cell>
        </row>
        <row r="28">
          <cell r="D28" t="str">
            <v>Quarry and Loss Development</v>
          </cell>
          <cell r="BB28">
            <v>0</v>
          </cell>
          <cell r="BC28">
            <v>0</v>
          </cell>
          <cell r="BD28">
            <v>0</v>
          </cell>
          <cell r="BE28">
            <v>0</v>
          </cell>
          <cell r="BF28">
            <v>0</v>
          </cell>
          <cell r="BG28">
            <v>0</v>
          </cell>
          <cell r="BH28">
            <v>0</v>
          </cell>
          <cell r="BI28">
            <v>0</v>
          </cell>
          <cell r="BJ28">
            <v>0</v>
          </cell>
          <cell r="BK28">
            <v>0</v>
          </cell>
          <cell r="BL28">
            <v>0</v>
          </cell>
          <cell r="BM28">
            <v>0</v>
          </cell>
          <cell r="BN28">
            <v>0</v>
          </cell>
        </row>
        <row r="29">
          <cell r="D29" t="str">
            <v>BT 21  CN Teleprotection</v>
          </cell>
          <cell r="BB29">
            <v>0</v>
          </cell>
          <cell r="BC29">
            <v>0</v>
          </cell>
          <cell r="BD29">
            <v>0</v>
          </cell>
          <cell r="BE29">
            <v>0</v>
          </cell>
          <cell r="BF29">
            <v>0</v>
          </cell>
          <cell r="BG29">
            <v>0</v>
          </cell>
          <cell r="BH29">
            <v>0</v>
          </cell>
          <cell r="BI29">
            <v>0</v>
          </cell>
          <cell r="BJ29">
            <v>0</v>
          </cell>
          <cell r="BK29">
            <v>0</v>
          </cell>
          <cell r="BL29">
            <v>0</v>
          </cell>
          <cell r="BM29">
            <v>0</v>
          </cell>
          <cell r="BN29">
            <v>0</v>
          </cell>
        </row>
        <row r="30">
          <cell r="D30" t="str">
            <v>Offshore Transmission Project</v>
          </cell>
          <cell r="BB30">
            <v>0</v>
          </cell>
          <cell r="BC30">
            <v>0</v>
          </cell>
          <cell r="BD30">
            <v>0</v>
          </cell>
          <cell r="BE30">
            <v>0</v>
          </cell>
          <cell r="BF30">
            <v>0</v>
          </cell>
          <cell r="BG30">
            <v>0</v>
          </cell>
          <cell r="BH30">
            <v>0</v>
          </cell>
          <cell r="BI30">
            <v>0</v>
          </cell>
          <cell r="BJ30">
            <v>0</v>
          </cell>
          <cell r="BK30">
            <v>0</v>
          </cell>
          <cell r="BL30">
            <v>0</v>
          </cell>
          <cell r="BM30">
            <v>0</v>
          </cell>
          <cell r="BN30">
            <v>0</v>
          </cell>
        </row>
        <row r="31">
          <cell r="D31" t="str">
            <v>CNI Security</v>
          </cell>
          <cell r="BB31">
            <v>0</v>
          </cell>
          <cell r="BC31">
            <v>0</v>
          </cell>
          <cell r="BD31">
            <v>0</v>
          </cell>
          <cell r="BE31">
            <v>0</v>
          </cell>
          <cell r="BF31">
            <v>0</v>
          </cell>
          <cell r="BG31">
            <v>0</v>
          </cell>
          <cell r="BH31">
            <v>0</v>
          </cell>
          <cell r="BI31">
            <v>0</v>
          </cell>
          <cell r="BJ31">
            <v>0</v>
          </cell>
          <cell r="BK31">
            <v>7.0000000000000007E-2</v>
          </cell>
          <cell r="BL31">
            <v>0</v>
          </cell>
          <cell r="BM31">
            <v>0</v>
          </cell>
          <cell r="BN31">
            <v>0</v>
          </cell>
        </row>
        <row r="32">
          <cell r="D32" t="str">
            <v>Network Rates</v>
          </cell>
          <cell r="BB32">
            <v>0</v>
          </cell>
          <cell r="BC32">
            <v>0</v>
          </cell>
          <cell r="BD32">
            <v>0</v>
          </cell>
          <cell r="BE32">
            <v>0</v>
          </cell>
          <cell r="BF32">
            <v>0</v>
          </cell>
          <cell r="BG32">
            <v>0</v>
          </cell>
          <cell r="BH32">
            <v>0</v>
          </cell>
          <cell r="BI32">
            <v>0</v>
          </cell>
          <cell r="BJ32">
            <v>0</v>
          </cell>
          <cell r="BK32">
            <v>2.9533153999999997</v>
          </cell>
          <cell r="BL32">
            <v>0</v>
          </cell>
          <cell r="BM32">
            <v>0</v>
          </cell>
          <cell r="BN32">
            <v>0</v>
          </cell>
        </row>
        <row r="33">
          <cell r="D33" t="str">
            <v>Transmission Licence Fee</v>
          </cell>
          <cell r="BB33">
            <v>0</v>
          </cell>
          <cell r="BC33">
            <v>0</v>
          </cell>
          <cell r="BD33">
            <v>0</v>
          </cell>
          <cell r="BE33">
            <v>28.027000000000001</v>
          </cell>
          <cell r="BF33">
            <v>0</v>
          </cell>
          <cell r="BG33">
            <v>0</v>
          </cell>
          <cell r="BH33">
            <v>0</v>
          </cell>
          <cell r="BI33">
            <v>0</v>
          </cell>
          <cell r="BJ33">
            <v>0</v>
          </cell>
          <cell r="BK33">
            <v>0</v>
          </cell>
          <cell r="BL33">
            <v>0</v>
          </cell>
          <cell r="BM33">
            <v>0</v>
          </cell>
          <cell r="BN33">
            <v>0</v>
          </cell>
        </row>
        <row r="34">
          <cell r="D34" t="str">
            <v>Xoserve</v>
          </cell>
          <cell r="BB34">
            <v>0</v>
          </cell>
          <cell r="BC34">
            <v>0</v>
          </cell>
          <cell r="BD34">
            <v>0</v>
          </cell>
          <cell r="BE34">
            <v>0</v>
          </cell>
          <cell r="BF34">
            <v>0</v>
          </cell>
          <cell r="BG34">
            <v>0</v>
          </cell>
          <cell r="BH34">
            <v>0</v>
          </cell>
          <cell r="BI34">
            <v>0</v>
          </cell>
          <cell r="BJ34">
            <v>0</v>
          </cell>
          <cell r="BK34">
            <v>0</v>
          </cell>
          <cell r="BL34">
            <v>0</v>
          </cell>
          <cell r="BM34">
            <v>0</v>
          </cell>
          <cell r="BN34">
            <v>0</v>
          </cell>
        </row>
        <row r="35">
          <cell r="D35" t="str">
            <v>Quasi Capex</v>
          </cell>
          <cell r="BB35">
            <v>0</v>
          </cell>
          <cell r="BC35">
            <v>0</v>
          </cell>
          <cell r="BD35">
            <v>0</v>
          </cell>
          <cell r="BE35">
            <v>0</v>
          </cell>
          <cell r="BF35">
            <v>0</v>
          </cell>
          <cell r="BG35">
            <v>0</v>
          </cell>
          <cell r="BH35">
            <v>0</v>
          </cell>
          <cell r="BI35">
            <v>0</v>
          </cell>
          <cell r="BJ35">
            <v>0</v>
          </cell>
          <cell r="BK35">
            <v>0</v>
          </cell>
          <cell r="BL35">
            <v>0</v>
          </cell>
          <cell r="BM35">
            <v>0</v>
          </cell>
          <cell r="BN35">
            <v>0</v>
          </cell>
        </row>
        <row r="36">
          <cell r="D36" t="str">
            <v>Cross Border Trading</v>
          </cell>
          <cell r="BB36">
            <v>0</v>
          </cell>
          <cell r="BC36">
            <v>0</v>
          </cell>
          <cell r="BD36">
            <v>0</v>
          </cell>
          <cell r="BE36">
            <v>0</v>
          </cell>
          <cell r="BF36">
            <v>0</v>
          </cell>
          <cell r="BG36">
            <v>0</v>
          </cell>
          <cell r="BH36">
            <v>0</v>
          </cell>
          <cell r="BI36">
            <v>0</v>
          </cell>
          <cell r="BJ36">
            <v>0</v>
          </cell>
          <cell r="BK36">
            <v>0</v>
          </cell>
          <cell r="BL36">
            <v>0</v>
          </cell>
          <cell r="BM36">
            <v>0</v>
          </cell>
          <cell r="BN36">
            <v>0</v>
          </cell>
        </row>
        <row r="37">
          <cell r="D37" t="str">
            <v>Depreciation</v>
          </cell>
          <cell r="BB37">
            <v>2E-8</v>
          </cell>
          <cell r="BC37">
            <v>8.4940999999999999E-4</v>
          </cell>
          <cell r="BD37">
            <v>0</v>
          </cell>
          <cell r="BE37">
            <v>0</v>
          </cell>
          <cell r="BF37">
            <v>0</v>
          </cell>
          <cell r="BG37">
            <v>0</v>
          </cell>
          <cell r="BH37">
            <v>-8.8000000000001272E-5</v>
          </cell>
          <cell r="BI37">
            <v>8.7999999999999998E-5</v>
          </cell>
          <cell r="BJ37">
            <v>0</v>
          </cell>
          <cell r="BK37">
            <v>7.2330502299999999</v>
          </cell>
          <cell r="BL37">
            <v>23.696240029999998</v>
          </cell>
          <cell r="BM37">
            <v>0</v>
          </cell>
          <cell r="BN37">
            <v>5.3226999999999994E-4</v>
          </cell>
        </row>
        <row r="38">
          <cell r="D38" t="str">
            <v>Amortisation</v>
          </cell>
          <cell r="BB38">
            <v>0</v>
          </cell>
          <cell r="BC38">
            <v>0</v>
          </cell>
          <cell r="BD38">
            <v>0</v>
          </cell>
          <cell r="BE38">
            <v>0</v>
          </cell>
          <cell r="BF38">
            <v>0</v>
          </cell>
          <cell r="BG38">
            <v>0</v>
          </cell>
          <cell r="BH38">
            <v>0</v>
          </cell>
          <cell r="BI38">
            <v>0</v>
          </cell>
          <cell r="BJ38">
            <v>0</v>
          </cell>
          <cell r="BK38">
            <v>0</v>
          </cell>
          <cell r="BL38">
            <v>29.167272100000002</v>
          </cell>
          <cell r="BM38">
            <v>0</v>
          </cell>
          <cell r="BN38">
            <v>0</v>
          </cell>
        </row>
        <row r="39">
          <cell r="D39" t="str">
            <v>Accounting Costs (1.3)</v>
          </cell>
          <cell r="BB39">
            <v>5.6270476800000004</v>
          </cell>
          <cell r="BC39">
            <v>6.1759434300000002</v>
          </cell>
          <cell r="BD39">
            <v>6.8706491399999994</v>
          </cell>
          <cell r="BE39">
            <v>29.216903640000002</v>
          </cell>
          <cell r="BF39">
            <v>16.523463899999999</v>
          </cell>
          <cell r="BG39">
            <v>20.139132370000006</v>
          </cell>
          <cell r="BH39">
            <v>17.14752726</v>
          </cell>
          <cell r="BI39">
            <v>28.938847549999995</v>
          </cell>
          <cell r="BJ39">
            <v>5.9623527300000001</v>
          </cell>
          <cell r="BK39">
            <v>74.340677090000014</v>
          </cell>
          <cell r="BL39">
            <v>166.09743902999995</v>
          </cell>
          <cell r="BM39">
            <v>18.849583460000002</v>
          </cell>
          <cell r="BN39">
            <v>62.16877985</v>
          </cell>
        </row>
        <row r="40">
          <cell r="D40" t="str">
            <v>BSIS</v>
          </cell>
          <cell r="BB40">
            <v>0</v>
          </cell>
          <cell r="BC40">
            <v>0</v>
          </cell>
          <cell r="BD40">
            <v>0</v>
          </cell>
          <cell r="BE40">
            <v>0</v>
          </cell>
          <cell r="BF40">
            <v>0</v>
          </cell>
          <cell r="BG40">
            <v>0</v>
          </cell>
          <cell r="BH40">
            <v>0</v>
          </cell>
          <cell r="BI40">
            <v>0</v>
          </cell>
          <cell r="BJ40">
            <v>0</v>
          </cell>
          <cell r="BK40">
            <v>0</v>
          </cell>
          <cell r="BL40">
            <v>0</v>
          </cell>
          <cell r="BM40">
            <v>0</v>
          </cell>
          <cell r="BN40">
            <v>0</v>
          </cell>
        </row>
        <row r="41">
          <cell r="D41" t="str">
            <v>Capitalised Interest</v>
          </cell>
          <cell r="BB41">
            <v>0</v>
          </cell>
          <cell r="BC41">
            <v>0</v>
          </cell>
          <cell r="BD41">
            <v>0</v>
          </cell>
          <cell r="BE41">
            <v>0</v>
          </cell>
          <cell r="BF41">
            <v>0</v>
          </cell>
          <cell r="BG41">
            <v>0</v>
          </cell>
          <cell r="BH41">
            <v>0</v>
          </cell>
          <cell r="BI41">
            <v>0</v>
          </cell>
          <cell r="BJ41">
            <v>0</v>
          </cell>
          <cell r="BK41">
            <v>0</v>
          </cell>
          <cell r="BL41">
            <v>0</v>
          </cell>
          <cell r="BM41">
            <v>0</v>
          </cell>
          <cell r="BN41">
            <v>0</v>
          </cell>
        </row>
        <row r="42">
          <cell r="D42" t="str">
            <v>Interest</v>
          </cell>
          <cell r="BB42">
            <v>0</v>
          </cell>
          <cell r="BC42">
            <v>0</v>
          </cell>
          <cell r="BD42">
            <v>0</v>
          </cell>
          <cell r="BE42">
            <v>0</v>
          </cell>
          <cell r="BF42">
            <v>0</v>
          </cell>
          <cell r="BG42">
            <v>0</v>
          </cell>
          <cell r="BH42">
            <v>0</v>
          </cell>
          <cell r="BI42">
            <v>0</v>
          </cell>
          <cell r="BJ42">
            <v>0</v>
          </cell>
          <cell r="BK42">
            <v>0</v>
          </cell>
          <cell r="BL42">
            <v>0</v>
          </cell>
          <cell r="BM42">
            <v>0</v>
          </cell>
          <cell r="BN42">
            <v>0</v>
          </cell>
        </row>
        <row r="43">
          <cell r="D43" t="str">
            <v>Dividends</v>
          </cell>
          <cell r="BB43">
            <v>0</v>
          </cell>
          <cell r="BC43">
            <v>0</v>
          </cell>
          <cell r="BD43">
            <v>0</v>
          </cell>
          <cell r="BE43">
            <v>0</v>
          </cell>
          <cell r="BF43">
            <v>0</v>
          </cell>
          <cell r="BG43">
            <v>0</v>
          </cell>
          <cell r="BH43">
            <v>0</v>
          </cell>
          <cell r="BI43">
            <v>0</v>
          </cell>
          <cell r="BJ43">
            <v>0</v>
          </cell>
          <cell r="BK43">
            <v>0</v>
          </cell>
          <cell r="BL43">
            <v>0</v>
          </cell>
          <cell r="BM43">
            <v>0</v>
          </cell>
          <cell r="BN43">
            <v>0</v>
          </cell>
        </row>
        <row r="44">
          <cell r="D44" t="str">
            <v>Total Accounting Costs</v>
          </cell>
          <cell r="BB44">
            <v>5.6270476800000004</v>
          </cell>
          <cell r="BC44">
            <v>6.1759434300000002</v>
          </cell>
          <cell r="BD44">
            <v>6.8706491399999994</v>
          </cell>
          <cell r="BE44">
            <v>29.216903640000002</v>
          </cell>
          <cell r="BF44">
            <v>16.523463899999999</v>
          </cell>
          <cell r="BG44">
            <v>20.139132370000006</v>
          </cell>
          <cell r="BH44">
            <v>17.14752726</v>
          </cell>
          <cell r="BI44">
            <v>28.938847549999995</v>
          </cell>
          <cell r="BJ44">
            <v>5.9623527300000001</v>
          </cell>
          <cell r="BK44">
            <v>74.340677090000014</v>
          </cell>
          <cell r="BL44">
            <v>166.09743902999995</v>
          </cell>
          <cell r="BM44">
            <v>18.849583460000002</v>
          </cell>
          <cell r="BN44">
            <v>62.16877985</v>
          </cell>
        </row>
        <row r="45">
          <cell r="BB45">
            <v>5.6270476799999987</v>
          </cell>
          <cell r="BC45">
            <v>6.1759434300000002</v>
          </cell>
          <cell r="BD45">
            <v>6.8706491400000003</v>
          </cell>
          <cell r="BE45">
            <v>29.216903640000002</v>
          </cell>
          <cell r="BF45">
            <v>16.523463899999999</v>
          </cell>
          <cell r="BG45">
            <v>20.139132370000002</v>
          </cell>
          <cell r="BH45">
            <v>17.147527259999997</v>
          </cell>
          <cell r="BI45">
            <v>28.938847549999998</v>
          </cell>
          <cell r="BJ45">
            <v>5.9623527300000001</v>
          </cell>
          <cell r="BK45">
            <v>74.340677090000014</v>
          </cell>
          <cell r="BL45">
            <v>166.09743902999992</v>
          </cell>
          <cell r="BM45">
            <v>18.849583460000002</v>
          </cell>
          <cell r="BN45">
            <v>62.168779849999964</v>
          </cell>
        </row>
        <row r="660">
          <cell r="BB660" t="str">
            <v>Communications</v>
          </cell>
          <cell r="BC660" t="str">
            <v>Legal</v>
          </cell>
          <cell r="BD660" t="str">
            <v>Safety Health Environment</v>
          </cell>
          <cell r="BE660" t="str">
            <v>Regulation</v>
          </cell>
          <cell r="BF660" t="str">
            <v>Supply Chain Management</v>
          </cell>
          <cell r="BG660" t="str">
            <v>Human Resources</v>
          </cell>
          <cell r="BH660" t="str">
            <v>Shared Services Finance</v>
          </cell>
          <cell r="BI660" t="str">
            <v>Insurance</v>
          </cell>
          <cell r="BJ660" t="str">
            <v>Audit</v>
          </cell>
          <cell r="BK660" t="str">
            <v>Property</v>
          </cell>
          <cell r="BL660" t="str">
            <v>IS</v>
          </cell>
          <cell r="BM660" t="str">
            <v>Operational Telecoms</v>
          </cell>
          <cell r="BN660" t="str">
            <v>Corporate Centre</v>
          </cell>
        </row>
        <row r="661">
          <cell r="BA661" t="str">
            <v>ETO</v>
          </cell>
          <cell r="BB661">
            <v>1.31267175</v>
          </cell>
          <cell r="BC661">
            <v>1.60702419</v>
          </cell>
          <cell r="BD661">
            <v>2.0250206999999998</v>
          </cell>
          <cell r="BE661">
            <v>16.08862714</v>
          </cell>
          <cell r="BF661">
            <v>3.2260117699999999</v>
          </cell>
          <cell r="BG661">
            <v>7.7301954900000016</v>
          </cell>
          <cell r="BH661">
            <v>3.7017439599999999</v>
          </cell>
          <cell r="BI661">
            <v>7.63393166</v>
          </cell>
          <cell r="BJ661">
            <v>3.3555028599999996</v>
          </cell>
          <cell r="BK661">
            <v>19.234971429999998</v>
          </cell>
          <cell r="BL661">
            <v>28.342966153000003</v>
          </cell>
          <cell r="BM661">
            <v>17.907104286999999</v>
          </cell>
          <cell r="BN661">
            <v>0</v>
          </cell>
        </row>
        <row r="662">
          <cell r="BA662" t="str">
            <v>ESO</v>
          </cell>
          <cell r="BB662">
            <v>0.31782765000000002</v>
          </cell>
          <cell r="BC662">
            <v>0.38909706999999999</v>
          </cell>
          <cell r="BD662">
            <v>0.49030351999999999</v>
          </cell>
          <cell r="BE662">
            <v>8.9030720000000008E-2</v>
          </cell>
          <cell r="BF662">
            <v>0.49832510999999996</v>
          </cell>
          <cell r="BG662">
            <v>0.64631880999999991</v>
          </cell>
          <cell r="BH662">
            <v>0.8962763199999999</v>
          </cell>
          <cell r="BI662">
            <v>1.8483483000000001</v>
          </cell>
          <cell r="BJ662">
            <v>0.36734412</v>
          </cell>
          <cell r="BK662">
            <v>6.7328984299999997</v>
          </cell>
          <cell r="BL662">
            <v>28.112772576999998</v>
          </cell>
          <cell r="BM662">
            <v>0.94247917300000017</v>
          </cell>
          <cell r="BN662">
            <v>0</v>
          </cell>
        </row>
        <row r="663">
          <cell r="BA663" t="str">
            <v>GTO</v>
          </cell>
          <cell r="BB663">
            <v>0.39184230999999997</v>
          </cell>
          <cell r="BC663">
            <v>0.48805913000000001</v>
          </cell>
          <cell r="BD663">
            <v>0.60448379000000008</v>
          </cell>
          <cell r="BE663">
            <v>12.413142949999999</v>
          </cell>
          <cell r="BF663">
            <v>0.76737410000000006</v>
          </cell>
          <cell r="BG663">
            <v>1.1703404799999999</v>
          </cell>
          <cell r="BH663">
            <v>1.62543807</v>
          </cell>
          <cell r="BI663">
            <v>3.6131966699999998</v>
          </cell>
          <cell r="BJ663">
            <v>0.45289001000000001</v>
          </cell>
          <cell r="BK663">
            <v>5.8976724400000009</v>
          </cell>
          <cell r="BL663">
            <v>4.9534510099999993</v>
          </cell>
          <cell r="BM663">
            <v>0</v>
          </cell>
          <cell r="BN66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Interface"/>
      <sheetName val="NGGT_TO"/>
      <sheetName val="NGGT_SO"/>
      <sheetName val="Input"/>
      <sheetName val="Output"/>
      <sheetName val="PC_POut"/>
      <sheetName val="Ratios"/>
      <sheetName val="PostTaxRev"/>
      <sheetName val="P&amp;L"/>
      <sheetName val="BS"/>
      <sheetName val="CF"/>
      <sheetName val="Depn"/>
      <sheetName val="RealRAV"/>
      <sheetName val="NominalRAV"/>
      <sheetName val="EntryRevDriver"/>
      <sheetName val="ExitRevDriver"/>
      <sheetName val="Notes"/>
    </sheetNames>
    <sheetDataSet>
      <sheetData sheetId="0"/>
      <sheetData sheetId="1">
        <row r="24">
          <cell r="B24">
            <v>1</v>
          </cell>
        </row>
      </sheetData>
      <sheetData sheetId="2"/>
      <sheetData sheetId="3"/>
      <sheetData sheetId="4" refreshError="1">
        <row r="4">
          <cell r="E4">
            <v>0</v>
          </cell>
        </row>
        <row r="7">
          <cell r="E7">
            <v>38442</v>
          </cell>
        </row>
        <row r="13">
          <cell r="E13">
            <v>1</v>
          </cell>
          <cell r="F13">
            <v>1.026</v>
          </cell>
          <cell r="G13">
            <v>1.026</v>
          </cell>
          <cell r="H13">
            <v>1.026</v>
          </cell>
          <cell r="I13">
            <v>1.026</v>
          </cell>
          <cell r="J13">
            <v>1.026</v>
          </cell>
          <cell r="K13">
            <v>1.026</v>
          </cell>
          <cell r="L13">
            <v>1.026</v>
          </cell>
          <cell r="M13">
            <v>1.026</v>
          </cell>
          <cell r="N13">
            <v>1.026</v>
          </cell>
          <cell r="O13">
            <v>1.026</v>
          </cell>
          <cell r="P13">
            <v>1.026</v>
          </cell>
          <cell r="Q13">
            <v>1.026</v>
          </cell>
          <cell r="R13">
            <v>1.026</v>
          </cell>
          <cell r="S13">
            <v>1.026</v>
          </cell>
          <cell r="T13">
            <v>1.026</v>
          </cell>
          <cell r="U13">
            <v>1.026</v>
          </cell>
          <cell r="V13">
            <v>1.026</v>
          </cell>
          <cell r="W13">
            <v>1.026</v>
          </cell>
          <cell r="X13">
            <v>1.026</v>
          </cell>
          <cell r="Y13">
            <v>1.026</v>
          </cell>
          <cell r="Z13">
            <v>1.026</v>
          </cell>
          <cell r="AA13">
            <v>1.026</v>
          </cell>
          <cell r="AB13">
            <v>1.026</v>
          </cell>
          <cell r="AC13">
            <v>1.026</v>
          </cell>
          <cell r="AD13">
            <v>1.026</v>
          </cell>
          <cell r="AE13">
            <v>1.026</v>
          </cell>
          <cell r="AF13">
            <v>1.026</v>
          </cell>
          <cell r="AG13">
            <v>1.026</v>
          </cell>
          <cell r="AH13">
            <v>1.026</v>
          </cell>
          <cell r="AI13">
            <v>1.026</v>
          </cell>
          <cell r="AJ13">
            <v>1.026</v>
          </cell>
          <cell r="AK13">
            <v>1.026</v>
          </cell>
          <cell r="AL13">
            <v>1.026</v>
          </cell>
          <cell r="AM13">
            <v>1.026</v>
          </cell>
          <cell r="AN13">
            <v>1.026</v>
          </cell>
          <cell r="AO13">
            <v>1.026</v>
          </cell>
        </row>
        <row r="18">
          <cell r="E18">
            <v>1</v>
          </cell>
          <cell r="F18">
            <v>1.026</v>
          </cell>
          <cell r="G18">
            <v>1.0526759999999999</v>
          </cell>
          <cell r="H18">
            <v>1.0800455760000001</v>
          </cell>
          <cell r="I18">
            <v>1.1081267609760002</v>
          </cell>
          <cell r="J18">
            <v>1.1369380567613763</v>
          </cell>
          <cell r="K18">
            <v>1.1664984462371719</v>
          </cell>
          <cell r="L18">
            <v>1.1968274058393384</v>
          </cell>
          <cell r="M18">
            <v>1.227944918391161</v>
          </cell>
          <cell r="N18">
            <v>1.2598714862693314</v>
          </cell>
          <cell r="O18">
            <v>1.292628144912334</v>
          </cell>
          <cell r="P18">
            <v>1.3262364766800547</v>
          </cell>
          <cell r="Q18">
            <v>1.3607186250737364</v>
          </cell>
          <cell r="R18">
            <v>1.3960973093256535</v>
          </cell>
          <cell r="S18">
            <v>1.4323958393681206</v>
          </cell>
          <cell r="T18">
            <v>1.4696381311916917</v>
          </cell>
          <cell r="U18">
            <v>1.5078487226026758</v>
          </cell>
          <cell r="V18">
            <v>1.5470527893903454</v>
          </cell>
          <cell r="W18">
            <v>1.5872761619144944</v>
          </cell>
          <cell r="X18">
            <v>1.6285453421242715</v>
          </cell>
          <cell r="Y18">
            <v>1.6708875210195024</v>
          </cell>
          <cell r="Z18">
            <v>1.7143305965660096</v>
          </cell>
          <cell r="AA18">
            <v>1.758903192076726</v>
          </cell>
          <cell r="AB18">
            <v>1.804634675070721</v>
          </cell>
          <cell r="AC18">
            <v>1.8515551766225595</v>
          </cell>
          <cell r="AD18">
            <v>1.8996956112147463</v>
          </cell>
          <cell r="AE18">
            <v>1.9490876971063298</v>
          </cell>
          <cell r="AF18">
            <v>1.9997639772310942</v>
          </cell>
          <cell r="AG18">
            <v>2.0517578406391026</v>
          </cell>
          <cell r="AH18">
            <v>2.1051035444957193</v>
          </cell>
          <cell r="AI18">
            <v>2.1598362366526085</v>
          </cell>
          <cell r="AJ18">
            <v>2.215991978805576</v>
          </cell>
          <cell r="AK18">
            <v>2.2736077702545212</v>
          </cell>
          <cell r="AL18">
            <v>2.3327215722811387</v>
          </cell>
          <cell r="AM18">
            <v>2.3933723331604484</v>
          </cell>
          <cell r="AN18">
            <v>2.4556000138226204</v>
          </cell>
          <cell r="AO18">
            <v>2.5194456141820085</v>
          </cell>
        </row>
        <row r="19">
          <cell r="E19" t="str">
            <v>All prices are £m in Nominal terms</v>
          </cell>
        </row>
        <row r="37">
          <cell r="E37">
            <v>0.04</v>
          </cell>
        </row>
        <row r="38">
          <cell r="E38">
            <v>0.06</v>
          </cell>
        </row>
        <row r="40">
          <cell r="E40">
            <v>0.25</v>
          </cell>
        </row>
        <row r="41">
          <cell r="E41">
            <v>0.03</v>
          </cell>
        </row>
        <row r="153">
          <cell r="E153">
            <v>45</v>
          </cell>
        </row>
        <row r="154">
          <cell r="E154">
            <v>20</v>
          </cell>
        </row>
        <row r="289">
          <cell r="G289">
            <v>0</v>
          </cell>
          <cell r="H289">
            <v>0</v>
          </cell>
          <cell r="I289">
            <v>0</v>
          </cell>
          <cell r="J289">
            <v>0</v>
          </cell>
          <cell r="K289">
            <v>300</v>
          </cell>
          <cell r="L289">
            <v>0</v>
          </cell>
        </row>
        <row r="290">
          <cell r="G290">
            <v>0</v>
          </cell>
          <cell r="H290">
            <v>0</v>
          </cell>
          <cell r="I290">
            <v>0</v>
          </cell>
          <cell r="J290">
            <v>0</v>
          </cell>
          <cell r="K290">
            <v>0</v>
          </cell>
          <cell r="L290">
            <v>0</v>
          </cell>
        </row>
        <row r="291">
          <cell r="G291">
            <v>0</v>
          </cell>
          <cell r="H291">
            <v>0</v>
          </cell>
          <cell r="I291">
            <v>0</v>
          </cell>
          <cell r="J291">
            <v>0</v>
          </cell>
          <cell r="K291">
            <v>0</v>
          </cell>
          <cell r="L291">
            <v>0</v>
          </cell>
        </row>
        <row r="292">
          <cell r="G292">
            <v>0</v>
          </cell>
          <cell r="H292">
            <v>0</v>
          </cell>
          <cell r="I292">
            <v>0</v>
          </cell>
          <cell r="J292">
            <v>0</v>
          </cell>
          <cell r="K292">
            <v>0</v>
          </cell>
          <cell r="L292">
            <v>0</v>
          </cell>
        </row>
        <row r="293">
          <cell r="G293">
            <v>0</v>
          </cell>
          <cell r="H293">
            <v>0</v>
          </cell>
          <cell r="I293">
            <v>0</v>
          </cell>
          <cell r="J293">
            <v>0</v>
          </cell>
          <cell r="K293">
            <v>0</v>
          </cell>
          <cell r="L293">
            <v>0</v>
          </cell>
        </row>
        <row r="294">
          <cell r="G294">
            <v>0</v>
          </cell>
          <cell r="H294">
            <v>0</v>
          </cell>
          <cell r="I294">
            <v>0</v>
          </cell>
          <cell r="J294">
            <v>0</v>
          </cell>
          <cell r="K294">
            <v>0</v>
          </cell>
          <cell r="L294">
            <v>0</v>
          </cell>
        </row>
        <row r="295">
          <cell r="G295">
            <v>0</v>
          </cell>
          <cell r="H295">
            <v>0</v>
          </cell>
          <cell r="I295">
            <v>0</v>
          </cell>
          <cell r="J295">
            <v>0</v>
          </cell>
          <cell r="K295">
            <v>0</v>
          </cell>
          <cell r="L295">
            <v>0</v>
          </cell>
        </row>
        <row r="296">
          <cell r="G296">
            <v>0</v>
          </cell>
          <cell r="H296">
            <v>0</v>
          </cell>
          <cell r="I296">
            <v>0</v>
          </cell>
          <cell r="J296">
            <v>0</v>
          </cell>
          <cell r="K296">
            <v>0</v>
          </cell>
          <cell r="L296">
            <v>0</v>
          </cell>
        </row>
        <row r="297">
          <cell r="G297">
            <v>0</v>
          </cell>
          <cell r="H297">
            <v>0</v>
          </cell>
          <cell r="I297">
            <v>0</v>
          </cell>
          <cell r="J297">
            <v>0</v>
          </cell>
          <cell r="K297">
            <v>0</v>
          </cell>
          <cell r="L297">
            <v>400</v>
          </cell>
        </row>
        <row r="298">
          <cell r="G298">
            <v>0</v>
          </cell>
          <cell r="H298">
            <v>0</v>
          </cell>
          <cell r="I298">
            <v>0</v>
          </cell>
          <cell r="J298">
            <v>0</v>
          </cell>
          <cell r="K298">
            <v>0</v>
          </cell>
          <cell r="L298">
            <v>0</v>
          </cell>
        </row>
        <row r="299">
          <cell r="G299">
            <v>0</v>
          </cell>
          <cell r="H299">
            <v>0</v>
          </cell>
          <cell r="I299">
            <v>0</v>
          </cell>
          <cell r="J299">
            <v>0</v>
          </cell>
          <cell r="K299">
            <v>0</v>
          </cell>
          <cell r="L299">
            <v>0</v>
          </cell>
        </row>
        <row r="300">
          <cell r="G300">
            <v>0</v>
          </cell>
          <cell r="H300">
            <v>0</v>
          </cell>
          <cell r="I300">
            <v>0</v>
          </cell>
          <cell r="J300">
            <v>0</v>
          </cell>
          <cell r="K300">
            <v>0</v>
          </cell>
          <cell r="L300">
            <v>0</v>
          </cell>
        </row>
        <row r="301">
          <cell r="G301">
            <v>0</v>
          </cell>
          <cell r="H301">
            <v>0</v>
          </cell>
          <cell r="I301">
            <v>0</v>
          </cell>
          <cell r="J301">
            <v>0</v>
          </cell>
          <cell r="K301">
            <v>0</v>
          </cell>
          <cell r="L301">
            <v>0</v>
          </cell>
        </row>
        <row r="302">
          <cell r="G302">
            <v>0</v>
          </cell>
          <cell r="H302">
            <v>0</v>
          </cell>
          <cell r="I302">
            <v>0</v>
          </cell>
          <cell r="J302">
            <v>0</v>
          </cell>
          <cell r="K302">
            <v>0</v>
          </cell>
          <cell r="L302">
            <v>0</v>
          </cell>
        </row>
        <row r="303">
          <cell r="G303">
            <v>0</v>
          </cell>
          <cell r="H303">
            <v>0</v>
          </cell>
          <cell r="I303">
            <v>0</v>
          </cell>
          <cell r="J303">
            <v>0</v>
          </cell>
          <cell r="K303">
            <v>0</v>
          </cell>
          <cell r="L303">
            <v>0</v>
          </cell>
        </row>
        <row r="304">
          <cell r="G304">
            <v>0</v>
          </cell>
          <cell r="H304">
            <v>0</v>
          </cell>
          <cell r="I304">
            <v>0</v>
          </cell>
          <cell r="J304">
            <v>0</v>
          </cell>
          <cell r="K304">
            <v>0</v>
          </cell>
          <cell r="L304">
            <v>0</v>
          </cell>
        </row>
        <row r="305">
          <cell r="G305">
            <v>0</v>
          </cell>
          <cell r="H305">
            <v>0</v>
          </cell>
          <cell r="I305">
            <v>0</v>
          </cell>
          <cell r="J305">
            <v>0</v>
          </cell>
          <cell r="K305">
            <v>0</v>
          </cell>
          <cell r="L305">
            <v>0</v>
          </cell>
        </row>
        <row r="306">
          <cell r="G306">
            <v>650</v>
          </cell>
          <cell r="H306">
            <v>0</v>
          </cell>
          <cell r="I306">
            <v>0</v>
          </cell>
          <cell r="J306">
            <v>0</v>
          </cell>
          <cell r="K306">
            <v>0</v>
          </cell>
          <cell r="L306">
            <v>0</v>
          </cell>
        </row>
        <row r="307">
          <cell r="G307">
            <v>0</v>
          </cell>
          <cell r="H307">
            <v>0</v>
          </cell>
          <cell r="I307">
            <v>0</v>
          </cell>
          <cell r="J307">
            <v>0</v>
          </cell>
          <cell r="K307">
            <v>0</v>
          </cell>
          <cell r="L307">
            <v>0</v>
          </cell>
        </row>
        <row r="308">
          <cell r="G308">
            <v>0</v>
          </cell>
          <cell r="H308">
            <v>0</v>
          </cell>
          <cell r="I308">
            <v>0</v>
          </cell>
          <cell r="J308">
            <v>0</v>
          </cell>
          <cell r="K308">
            <v>0</v>
          </cell>
          <cell r="L308">
            <v>0</v>
          </cell>
        </row>
        <row r="309">
          <cell r="G309">
            <v>0</v>
          </cell>
          <cell r="H309">
            <v>0</v>
          </cell>
          <cell r="I309">
            <v>0</v>
          </cell>
          <cell r="J309">
            <v>0</v>
          </cell>
          <cell r="K309">
            <v>0</v>
          </cell>
          <cell r="L309">
            <v>0</v>
          </cell>
        </row>
        <row r="310">
          <cell r="G310">
            <v>0</v>
          </cell>
          <cell r="H310">
            <v>0</v>
          </cell>
          <cell r="I310">
            <v>0</v>
          </cell>
          <cell r="J310">
            <v>0</v>
          </cell>
          <cell r="K310">
            <v>0</v>
          </cell>
          <cell r="L310">
            <v>0</v>
          </cell>
        </row>
        <row r="311">
          <cell r="G311">
            <v>0</v>
          </cell>
          <cell r="H311">
            <v>0</v>
          </cell>
          <cell r="I311">
            <v>0</v>
          </cell>
          <cell r="J311">
            <v>0</v>
          </cell>
          <cell r="K311">
            <v>0</v>
          </cell>
          <cell r="L311">
            <v>0</v>
          </cell>
        </row>
        <row r="312">
          <cell r="G312">
            <v>0</v>
          </cell>
          <cell r="H312">
            <v>0</v>
          </cell>
          <cell r="I312">
            <v>0</v>
          </cell>
          <cell r="J312">
            <v>0</v>
          </cell>
          <cell r="K312">
            <v>0</v>
          </cell>
          <cell r="L312">
            <v>0</v>
          </cell>
        </row>
        <row r="313">
          <cell r="G313">
            <v>0</v>
          </cell>
          <cell r="H313">
            <v>0</v>
          </cell>
          <cell r="I313">
            <v>0</v>
          </cell>
          <cell r="J313">
            <v>0</v>
          </cell>
          <cell r="K313">
            <v>0</v>
          </cell>
          <cell r="L313">
            <v>0</v>
          </cell>
        </row>
        <row r="316">
          <cell r="C316" t="str">
            <v>Capacity Range (mscmd)</v>
          </cell>
          <cell r="E316">
            <v>0</v>
          </cell>
          <cell r="F316">
            <v>1</v>
          </cell>
          <cell r="G316">
            <v>50</v>
          </cell>
          <cell r="H316">
            <v>250</v>
          </cell>
          <cell r="I316">
            <v>750</v>
          </cell>
        </row>
        <row r="317">
          <cell r="C317" t="str">
            <v>Easington</v>
          </cell>
          <cell r="E317">
            <v>0</v>
          </cell>
          <cell r="F317">
            <v>27.360289855072466</v>
          </cell>
          <cell r="G317">
            <v>25.684637681159415</v>
          </cell>
          <cell r="H317">
            <v>59.964672260983377</v>
          </cell>
          <cell r="I317">
            <v>38.186637634427598</v>
          </cell>
        </row>
        <row r="318">
          <cell r="C318" t="str">
            <v>Bacton</v>
          </cell>
          <cell r="E318">
            <v>0</v>
          </cell>
          <cell r="F318">
            <v>62.702608695652174</v>
          </cell>
          <cell r="G318">
            <v>52.230810841739142</v>
          </cell>
          <cell r="H318">
            <v>86.928749735777316</v>
          </cell>
          <cell r="I318">
            <v>58.152060080776465</v>
          </cell>
        </row>
        <row r="319">
          <cell r="C319" t="str">
            <v>Isle of Grain</v>
          </cell>
          <cell r="E319">
            <v>0</v>
          </cell>
          <cell r="F319">
            <v>34.707101449275363</v>
          </cell>
          <cell r="G319">
            <v>30.820398550724644</v>
          </cell>
          <cell r="H319">
            <v>65.063009575003619</v>
          </cell>
          <cell r="I319">
            <v>53.85388208653665</v>
          </cell>
        </row>
        <row r="320">
          <cell r="C320" t="str">
            <v>Milford Haven</v>
          </cell>
          <cell r="E320">
            <v>0</v>
          </cell>
          <cell r="F320">
            <v>181.79732927173913</v>
          </cell>
          <cell r="G320">
            <v>164.69135721445653</v>
          </cell>
          <cell r="H320">
            <v>167.29109146325379</v>
          </cell>
          <cell r="I320">
            <v>111.38499091309862</v>
          </cell>
        </row>
        <row r="321">
          <cell r="C321" t="str">
            <v>St Fergus</v>
          </cell>
          <cell r="E321">
            <v>0</v>
          </cell>
          <cell r="F321">
            <v>23.261391986086959</v>
          </cell>
          <cell r="G321">
            <v>39.630244482028992</v>
          </cell>
          <cell r="H321">
            <v>155.55104329238611</v>
          </cell>
          <cell r="I321">
            <v>111.12136030398699</v>
          </cell>
        </row>
        <row r="322">
          <cell r="C322" t="str">
            <v>Teeside</v>
          </cell>
          <cell r="E322">
            <v>0</v>
          </cell>
          <cell r="F322">
            <v>26.388657815652177</v>
          </cell>
          <cell r="G322">
            <v>20.353930553623186</v>
          </cell>
          <cell r="H322">
            <v>19.260043919631233</v>
          </cell>
          <cell r="I322">
            <v>24.528889224192845</v>
          </cell>
        </row>
        <row r="323">
          <cell r="C323" t="str">
            <v>Barrow</v>
          </cell>
          <cell r="E323">
            <v>0</v>
          </cell>
          <cell r="F323">
            <v>32.426666666666669</v>
          </cell>
          <cell r="G323">
            <v>20.756766099710145</v>
          </cell>
          <cell r="H323">
            <v>21.080803651156906</v>
          </cell>
          <cell r="I323">
            <v>17.407134276713617</v>
          </cell>
        </row>
        <row r="324">
          <cell r="C324" t="str">
            <v>Theddlethorpe</v>
          </cell>
          <cell r="E324">
            <v>0</v>
          </cell>
          <cell r="F324">
            <v>74.600397732173917</v>
          </cell>
          <cell r="G324">
            <v>23.010099433043479</v>
          </cell>
          <cell r="H324">
            <v>62.007389618148956</v>
          </cell>
          <cell r="I324">
            <v>41.331877489613575</v>
          </cell>
        </row>
        <row r="325">
          <cell r="C325" t="str">
            <v>Point of Ayr</v>
          </cell>
          <cell r="E325">
            <v>0</v>
          </cell>
          <cell r="F325">
            <v>97.069462845217416</v>
          </cell>
          <cell r="G325">
            <v>58.928458975072459</v>
          </cell>
          <cell r="H325">
            <v>31.040840818105568</v>
          </cell>
          <cell r="I325">
            <v>19.910052405128205</v>
          </cell>
        </row>
        <row r="326">
          <cell r="C326" t="str">
            <v>Hole House Farm</v>
          </cell>
          <cell r="E326">
            <v>0</v>
          </cell>
          <cell r="F326">
            <v>111.80755137855071</v>
          </cell>
          <cell r="G326">
            <v>52.518823525072463</v>
          </cell>
          <cell r="H326">
            <v>21.146500559233552</v>
          </cell>
          <cell r="I326">
            <v>11.730762434586495</v>
          </cell>
        </row>
        <row r="327">
          <cell r="C327" t="str">
            <v>Humbly Grove</v>
          </cell>
          <cell r="E327">
            <v>0</v>
          </cell>
          <cell r="F327">
            <v>106.70038103478261</v>
          </cell>
          <cell r="G327">
            <v>40.961828592028986</v>
          </cell>
          <cell r="H327">
            <v>63.655217404454078</v>
          </cell>
          <cell r="I327">
            <v>63.351668821339842</v>
          </cell>
        </row>
        <row r="328">
          <cell r="C328" t="str">
            <v>Hatfield Moor</v>
          </cell>
          <cell r="E328">
            <v>0</v>
          </cell>
          <cell r="F328">
            <v>53.450144927536236</v>
          </cell>
          <cell r="G328">
            <v>19.562536231884057</v>
          </cell>
          <cell r="H328">
            <v>47.598437093275486</v>
          </cell>
          <cell r="I328">
            <v>25.971334632145183</v>
          </cell>
        </row>
        <row r="329">
          <cell r="C329" t="str">
            <v>Aldborough</v>
          </cell>
          <cell r="E329">
            <v>0</v>
          </cell>
          <cell r="F329">
            <v>39.840289855072463</v>
          </cell>
          <cell r="G329">
            <v>28.679130434782614</v>
          </cell>
          <cell r="H329">
            <v>62.8449295010846</v>
          </cell>
          <cell r="I329">
            <v>35.889335721700974</v>
          </cell>
        </row>
        <row r="330">
          <cell r="C330" t="str">
            <v>Cheshire</v>
          </cell>
          <cell r="E330">
            <v>0</v>
          </cell>
          <cell r="F330">
            <v>30.928408438467098</v>
          </cell>
          <cell r="G330">
            <v>8.4754354429501078</v>
          </cell>
          <cell r="H330">
            <v>20.056420421923356</v>
          </cell>
          <cell r="I330">
            <v>10.697755205951607</v>
          </cell>
        </row>
        <row r="331">
          <cell r="C331" t="str">
            <v>Hornsea</v>
          </cell>
          <cell r="E331">
            <v>0</v>
          </cell>
          <cell r="F331">
            <v>45.036231884057969</v>
          </cell>
          <cell r="G331">
            <v>41.531911084057974</v>
          </cell>
          <cell r="H331">
            <v>58.783512054432386</v>
          </cell>
          <cell r="I331">
            <v>34.275200422997479</v>
          </cell>
        </row>
        <row r="332">
          <cell r="C332" t="str">
            <v>Canvey</v>
          </cell>
          <cell r="E332">
            <v>0</v>
          </cell>
          <cell r="F332">
            <v>42.666666666666664</v>
          </cell>
          <cell r="G332">
            <v>22.666666666666668</v>
          </cell>
          <cell r="H332">
            <v>44.48866666666666</v>
          </cell>
          <cell r="I332">
            <v>45.410999999999994</v>
          </cell>
        </row>
        <row r="333">
          <cell r="C333" t="str">
            <v>Portland</v>
          </cell>
          <cell r="E333">
            <v>0</v>
          </cell>
          <cell r="F333">
            <v>66.20326399999999</v>
          </cell>
          <cell r="G333">
            <v>39.170882666666664</v>
          </cell>
          <cell r="H333">
            <v>99.060173586666664</v>
          </cell>
          <cell r="I333">
            <v>73.696753459999996</v>
          </cell>
        </row>
        <row r="334">
          <cell r="C334" t="str">
            <v>Fleetwood</v>
          </cell>
          <cell r="E334">
            <v>0</v>
          </cell>
          <cell r="F334">
            <v>17.190000000000001</v>
          </cell>
          <cell r="G334">
            <v>17.190000000000001</v>
          </cell>
          <cell r="H334">
            <v>23.98</v>
          </cell>
          <cell r="I334">
            <v>23.77</v>
          </cell>
        </row>
        <row r="335">
          <cell r="C335" t="str">
            <v>Option 4</v>
          </cell>
          <cell r="E335">
            <v>0</v>
          </cell>
          <cell r="F335">
            <v>0</v>
          </cell>
          <cell r="G335">
            <v>0</v>
          </cell>
          <cell r="H335">
            <v>0</v>
          </cell>
          <cell r="I335">
            <v>0</v>
          </cell>
        </row>
        <row r="336">
          <cell r="C336" t="str">
            <v>Option 5</v>
          </cell>
          <cell r="E336">
            <v>0</v>
          </cell>
          <cell r="F336">
            <v>0</v>
          </cell>
          <cell r="G336">
            <v>0</v>
          </cell>
          <cell r="H336">
            <v>0</v>
          </cell>
          <cell r="I336">
            <v>0</v>
          </cell>
        </row>
        <row r="337">
          <cell r="C337" t="str">
            <v>Option 6</v>
          </cell>
          <cell r="E337">
            <v>0</v>
          </cell>
          <cell r="F337">
            <v>0</v>
          </cell>
          <cell r="G337">
            <v>0</v>
          </cell>
          <cell r="H337">
            <v>0</v>
          </cell>
          <cell r="I337">
            <v>0</v>
          </cell>
        </row>
        <row r="338">
          <cell r="C338" t="str">
            <v>Option 7</v>
          </cell>
          <cell r="E338">
            <v>0</v>
          </cell>
          <cell r="F338">
            <v>0</v>
          </cell>
          <cell r="G338">
            <v>0</v>
          </cell>
          <cell r="H338">
            <v>0</v>
          </cell>
          <cell r="I338">
            <v>0</v>
          </cell>
        </row>
        <row r="339">
          <cell r="C339" t="str">
            <v>Option 8</v>
          </cell>
          <cell r="E339">
            <v>0</v>
          </cell>
          <cell r="F339">
            <v>0</v>
          </cell>
          <cell r="G339">
            <v>0</v>
          </cell>
          <cell r="H339">
            <v>0</v>
          </cell>
          <cell r="I339">
            <v>0</v>
          </cell>
        </row>
        <row r="340">
          <cell r="C340" t="str">
            <v>Option 9</v>
          </cell>
          <cell r="E340">
            <v>0</v>
          </cell>
          <cell r="F340">
            <v>0</v>
          </cell>
          <cell r="G340">
            <v>0</v>
          </cell>
          <cell r="H340">
            <v>0</v>
          </cell>
          <cell r="I340">
            <v>0</v>
          </cell>
        </row>
        <row r="341">
          <cell r="C341" t="str">
            <v>Option 10</v>
          </cell>
          <cell r="E341">
            <v>0</v>
          </cell>
          <cell r="F341">
            <v>0</v>
          </cell>
          <cell r="G341">
            <v>0</v>
          </cell>
          <cell r="H341">
            <v>0</v>
          </cell>
          <cell r="I341">
            <v>0</v>
          </cell>
        </row>
        <row r="344">
          <cell r="E344">
            <v>0.1</v>
          </cell>
          <cell r="F344">
            <v>0.28000000000000003</v>
          </cell>
          <cell r="G344">
            <v>0.53</v>
          </cell>
          <cell r="H344">
            <v>0.09</v>
          </cell>
        </row>
        <row r="367">
          <cell r="C367" t="str">
            <v>Langage Phase 1</v>
          </cell>
          <cell r="E367">
            <v>90.069949399439906</v>
          </cell>
          <cell r="F367">
            <v>39.97</v>
          </cell>
        </row>
        <row r="368">
          <cell r="C368" t="str">
            <v>Langage Phase 2</v>
          </cell>
          <cell r="E368">
            <v>52.21</v>
          </cell>
          <cell r="F368">
            <v>18</v>
          </cell>
        </row>
        <row r="369">
          <cell r="C369" t="str">
            <v>Marchwood</v>
          </cell>
          <cell r="E369">
            <v>43.1</v>
          </cell>
          <cell r="F369">
            <v>45</v>
          </cell>
        </row>
        <row r="370">
          <cell r="C370" t="str">
            <v>Pembroke</v>
          </cell>
          <cell r="E370">
            <v>60.52</v>
          </cell>
          <cell r="F370">
            <v>86.88</v>
          </cell>
        </row>
        <row r="371">
          <cell r="C371" t="str">
            <v>Grain</v>
          </cell>
          <cell r="E371">
            <v>100.28</v>
          </cell>
          <cell r="F371">
            <v>55.25</v>
          </cell>
        </row>
        <row r="372">
          <cell r="C372" t="str">
            <v>SW demand</v>
          </cell>
          <cell r="E372">
            <v>132.55588438426417</v>
          </cell>
          <cell r="F372">
            <v>17.13</v>
          </cell>
        </row>
        <row r="373">
          <cell r="C373" t="str">
            <v>ANOther 1</v>
          </cell>
          <cell r="E373">
            <v>0</v>
          </cell>
          <cell r="F373">
            <v>0</v>
          </cell>
        </row>
        <row r="374">
          <cell r="C374" t="str">
            <v>ANOther 2</v>
          </cell>
          <cell r="E374">
            <v>0</v>
          </cell>
          <cell r="F374">
            <v>0</v>
          </cell>
        </row>
        <row r="375">
          <cell r="C375" t="str">
            <v>ANOther 3</v>
          </cell>
          <cell r="E375">
            <v>0</v>
          </cell>
          <cell r="F375">
            <v>0</v>
          </cell>
        </row>
        <row r="376">
          <cell r="C376" t="str">
            <v>ANOther 4</v>
          </cell>
          <cell r="E376">
            <v>0</v>
          </cell>
          <cell r="F376">
            <v>0</v>
          </cell>
        </row>
        <row r="378">
          <cell r="E378">
            <v>0.2</v>
          </cell>
        </row>
        <row r="379">
          <cell r="E379">
            <v>0.8</v>
          </cell>
        </row>
        <row r="381">
          <cell r="E381">
            <v>0.10271963331130796</v>
          </cell>
        </row>
        <row r="383">
          <cell r="G383">
            <v>102.56617850234872</v>
          </cell>
          <cell r="H383">
            <v>105.23487151146726</v>
          </cell>
          <cell r="I383">
            <v>107.20249608547482</v>
          </cell>
          <cell r="J383">
            <v>109.05107304043474</v>
          </cell>
          <cell r="K383">
            <v>111.01869761444229</v>
          </cell>
          <cell r="L383">
            <v>114.27931288569587</v>
          </cell>
          <cell r="M383">
            <v>114.27931288569587</v>
          </cell>
          <cell r="N383">
            <v>114.27931288569587</v>
          </cell>
          <cell r="O383">
            <v>114.27931288569587</v>
          </cell>
          <cell r="P383">
            <v>114.27931288569587</v>
          </cell>
          <cell r="Q383">
            <v>114.27931288569587</v>
          </cell>
          <cell r="R383">
            <v>114.27931288569587</v>
          </cell>
          <cell r="S383">
            <v>114.27931288569587</v>
          </cell>
          <cell r="T383">
            <v>114.27931288569587</v>
          </cell>
        </row>
      </sheetData>
      <sheetData sheetId="5"/>
      <sheetData sheetId="6"/>
      <sheetData sheetId="7"/>
      <sheetData sheetId="8">
        <row r="10">
          <cell r="M10">
            <v>5.0500000000000003E-2</v>
          </cell>
        </row>
      </sheetData>
      <sheetData sheetId="9">
        <row r="19">
          <cell r="E19">
            <v>0</v>
          </cell>
        </row>
      </sheetData>
      <sheetData sheetId="10"/>
      <sheetData sheetId="11">
        <row r="14">
          <cell r="E14">
            <v>337.30202306372456</v>
          </cell>
        </row>
      </sheetData>
      <sheetData sheetId="12">
        <row r="104">
          <cell r="E104">
            <v>30.3</v>
          </cell>
        </row>
      </sheetData>
      <sheetData sheetId="13">
        <row r="11">
          <cell r="M11">
            <v>-109.34913262817278</v>
          </cell>
        </row>
      </sheetData>
      <sheetData sheetId="14">
        <row r="13">
          <cell r="E13">
            <v>2424.1811832519479</v>
          </cell>
        </row>
      </sheetData>
      <sheetData sheetId="15"/>
      <sheetData sheetId="16"/>
      <sheetData sheetId="17">
        <row r="82">
          <cell r="L82">
            <v>434.0082678265033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6E2D4-597A-4ABC-A435-78D80091EC22}">
  <dimension ref="A2:M61"/>
  <sheetViews>
    <sheetView tabSelected="1" zoomScale="70" zoomScaleNormal="70" workbookViewId="0"/>
  </sheetViews>
  <sheetFormatPr defaultColWidth="9.140625" defaultRowHeight="18.75" x14ac:dyDescent="0.3"/>
  <cols>
    <col min="1" max="1" width="32.42578125" style="2" bestFit="1" customWidth="1"/>
    <col min="2" max="2" width="42.42578125" style="2" bestFit="1" customWidth="1"/>
    <col min="3" max="11" width="18.85546875" style="2" customWidth="1"/>
    <col min="12" max="12" width="15.7109375" style="2" customWidth="1"/>
    <col min="13" max="13" width="27.5703125" style="2" bestFit="1" customWidth="1"/>
    <col min="14" max="14" width="13.140625" style="2" bestFit="1" customWidth="1"/>
    <col min="15" max="15" width="9.5703125" style="2" customWidth="1"/>
    <col min="16" max="16" width="11" style="2" bestFit="1" customWidth="1"/>
    <col min="17" max="16384" width="9.140625" style="2"/>
  </cols>
  <sheetData>
    <row r="2" spans="1:11" x14ac:dyDescent="0.3">
      <c r="A2" s="1" t="s">
        <v>24</v>
      </c>
    </row>
    <row r="3" spans="1:11" x14ac:dyDescent="0.3">
      <c r="A3" s="3" t="s">
        <v>25</v>
      </c>
    </row>
    <row r="4" spans="1:11" x14ac:dyDescent="0.3">
      <c r="A4" s="2" t="s">
        <v>26</v>
      </c>
      <c r="B4" s="1" t="s">
        <v>27</v>
      </c>
    </row>
    <row r="5" spans="1:11" x14ac:dyDescent="0.3">
      <c r="A5" s="3" t="s">
        <v>28</v>
      </c>
      <c r="B5" s="1"/>
    </row>
    <row r="6" spans="1:11" x14ac:dyDescent="0.3">
      <c r="A6" s="2" t="s">
        <v>29</v>
      </c>
      <c r="B6" s="1" t="s">
        <v>30</v>
      </c>
    </row>
    <row r="7" spans="1:11" x14ac:dyDescent="0.3">
      <c r="A7" s="2" t="s">
        <v>31</v>
      </c>
      <c r="B7" s="1" t="s">
        <v>32</v>
      </c>
    </row>
    <row r="8" spans="1:11" x14ac:dyDescent="0.3">
      <c r="A8" s="2" t="s">
        <v>33</v>
      </c>
      <c r="B8" s="1" t="s">
        <v>34</v>
      </c>
    </row>
    <row r="9" spans="1:11" x14ac:dyDescent="0.3">
      <c r="A9" s="2" t="s">
        <v>35</v>
      </c>
      <c r="B9" s="2" t="s">
        <v>36</v>
      </c>
    </row>
    <row r="10" spans="1:11" x14ac:dyDescent="0.3">
      <c r="A10" s="2" t="s">
        <v>37</v>
      </c>
      <c r="B10" s="1" t="s">
        <v>100</v>
      </c>
    </row>
    <row r="11" spans="1:11" x14ac:dyDescent="0.3">
      <c r="A11" s="3" t="s">
        <v>38</v>
      </c>
      <c r="B11" s="1"/>
    </row>
    <row r="12" spans="1:11" x14ac:dyDescent="0.3">
      <c r="A12" s="2" t="s">
        <v>39</v>
      </c>
      <c r="B12" s="1" t="s">
        <v>40</v>
      </c>
    </row>
    <row r="13" spans="1:11" x14ac:dyDescent="0.3">
      <c r="A13" s="2" t="s">
        <v>41</v>
      </c>
      <c r="B13" s="1" t="s">
        <v>42</v>
      </c>
    </row>
    <row r="14" spans="1:11" x14ac:dyDescent="0.3">
      <c r="A14" s="2" t="s">
        <v>43</v>
      </c>
      <c r="B14" s="1" t="s">
        <v>44</v>
      </c>
    </row>
    <row r="16" spans="1:11" x14ac:dyDescent="0.3">
      <c r="A16" s="4"/>
      <c r="B16" s="4"/>
      <c r="C16" s="5" t="s">
        <v>45</v>
      </c>
      <c r="D16" s="35" t="s">
        <v>46</v>
      </c>
      <c r="E16" s="35"/>
      <c r="F16" s="35"/>
      <c r="G16" s="35"/>
      <c r="H16" s="35"/>
      <c r="I16" s="36" t="s">
        <v>47</v>
      </c>
      <c r="J16" s="36"/>
      <c r="K16" s="36"/>
    </row>
    <row r="17" spans="1:13" ht="93.75" x14ac:dyDescent="0.3">
      <c r="A17" s="4"/>
      <c r="B17" s="4"/>
      <c r="C17" s="6" t="s">
        <v>48</v>
      </c>
      <c r="D17" s="7" t="s">
        <v>49</v>
      </c>
      <c r="E17" s="7" t="s">
        <v>50</v>
      </c>
      <c r="F17" s="7" t="s">
        <v>51</v>
      </c>
      <c r="G17" s="7" t="s">
        <v>52</v>
      </c>
      <c r="H17" s="7" t="s">
        <v>53</v>
      </c>
      <c r="I17" s="8" t="s">
        <v>54</v>
      </c>
      <c r="J17" s="8" t="s">
        <v>55</v>
      </c>
      <c r="K17" s="8" t="s">
        <v>56</v>
      </c>
    </row>
    <row r="18" spans="1:13" x14ac:dyDescent="0.3">
      <c r="A18" s="9" t="s">
        <v>57</v>
      </c>
      <c r="B18" s="4"/>
      <c r="C18" s="10">
        <v>11.59</v>
      </c>
      <c r="D18" s="10">
        <f>SUM(D27:D32)</f>
        <v>0</v>
      </c>
      <c r="E18" s="10">
        <f t="shared" ref="E18:H18" si="0">SUM(E27:E32)</f>
        <v>0</v>
      </c>
      <c r="F18" s="10">
        <f t="shared" si="0"/>
        <v>0</v>
      </c>
      <c r="G18" s="10">
        <f t="shared" si="0"/>
        <v>0</v>
      </c>
      <c r="H18" s="10">
        <f t="shared" si="0"/>
        <v>0</v>
      </c>
      <c r="I18" s="10">
        <f t="shared" ref="I18:I25" si="1">SUM(C18,D18:H18)</f>
        <v>11.59</v>
      </c>
      <c r="J18" s="10">
        <f t="shared" ref="J18:K18" si="2">SUM(J27:J32)</f>
        <v>11.590350600200823</v>
      </c>
      <c r="K18" s="10">
        <f t="shared" si="2"/>
        <v>-3.5060020082511301E-4</v>
      </c>
    </row>
    <row r="19" spans="1:13" x14ac:dyDescent="0.3">
      <c r="A19" s="9" t="s">
        <v>58</v>
      </c>
      <c r="B19" s="4"/>
      <c r="C19" s="10">
        <v>898.74</v>
      </c>
      <c r="D19" s="10">
        <f>SUM(D34:D38)</f>
        <v>0</v>
      </c>
      <c r="E19" s="10">
        <f t="shared" ref="E19:H19" si="3">SUM(E34:E38)</f>
        <v>0</v>
      </c>
      <c r="F19" s="10">
        <f t="shared" si="3"/>
        <v>0</v>
      </c>
      <c r="G19" s="10">
        <f t="shared" si="3"/>
        <v>0</v>
      </c>
      <c r="H19" s="10">
        <f t="shared" si="3"/>
        <v>0</v>
      </c>
      <c r="I19" s="10">
        <f t="shared" si="1"/>
        <v>898.74</v>
      </c>
      <c r="J19" s="10">
        <f t="shared" ref="J19:K19" si="4">SUM(J34:J38)</f>
        <v>898.73751154574518</v>
      </c>
      <c r="K19" s="10">
        <f t="shared" si="4"/>
        <v>2.4884542549301614E-3</v>
      </c>
    </row>
    <row r="20" spans="1:13" x14ac:dyDescent="0.3">
      <c r="A20" s="9" t="s">
        <v>59</v>
      </c>
      <c r="B20" s="4"/>
      <c r="C20" s="10">
        <v>545.79999999999995</v>
      </c>
      <c r="D20" s="10">
        <f>SUM(D45:D47)</f>
        <v>0</v>
      </c>
      <c r="E20" s="10">
        <f t="shared" ref="E20:H20" si="5">SUM(E45:E47)</f>
        <v>0</v>
      </c>
      <c r="F20" s="10">
        <f t="shared" si="5"/>
        <v>0</v>
      </c>
      <c r="G20" s="10">
        <f t="shared" si="5"/>
        <v>0</v>
      </c>
      <c r="H20" s="10">
        <f t="shared" si="5"/>
        <v>6.6682774512514502</v>
      </c>
      <c r="I20" s="10">
        <f t="shared" si="1"/>
        <v>552.46827745125142</v>
      </c>
      <c r="J20" s="10">
        <f t="shared" ref="J20:K20" si="6">SUM(J45:J47)</f>
        <v>552.46771555254827</v>
      </c>
      <c r="K20" s="10">
        <f t="shared" si="6"/>
        <v>3.0306007551558878E-2</v>
      </c>
    </row>
    <row r="21" spans="1:13" x14ac:dyDescent="0.3">
      <c r="A21" s="9" t="s">
        <v>60</v>
      </c>
      <c r="B21" s="4"/>
      <c r="C21" s="10">
        <v>296.5</v>
      </c>
      <c r="D21" s="10">
        <f>SUM(D40:D43)</f>
        <v>0</v>
      </c>
      <c r="E21" s="10">
        <f t="shared" ref="E21:H21" si="7">SUM(E40:E43)</f>
        <v>0</v>
      </c>
      <c r="F21" s="10">
        <f t="shared" si="7"/>
        <v>0</v>
      </c>
      <c r="G21" s="10">
        <f t="shared" si="7"/>
        <v>0</v>
      </c>
      <c r="H21" s="10">
        <f t="shared" si="7"/>
        <v>0</v>
      </c>
      <c r="I21" s="10">
        <f t="shared" si="1"/>
        <v>296.5</v>
      </c>
      <c r="J21" s="10">
        <f t="shared" ref="J21" si="8">SUM(J40:J43)</f>
        <v>296.50140472712974</v>
      </c>
      <c r="K21" s="10">
        <f>SUM(K40:K43)</f>
        <v>-1.4047271297101815E-3</v>
      </c>
    </row>
    <row r="22" spans="1:13" s="12" customFormat="1" x14ac:dyDescent="0.3">
      <c r="A22" s="11" t="s">
        <v>61</v>
      </c>
      <c r="B22" s="10"/>
      <c r="C22" s="10">
        <v>389.51</v>
      </c>
      <c r="D22" s="10">
        <f>SUM(D49:D51)</f>
        <v>0</v>
      </c>
      <c r="E22" s="10">
        <f t="shared" ref="E22:H22" si="9">SUM(E49:E51)</f>
        <v>0</v>
      </c>
      <c r="F22" s="10">
        <f t="shared" si="9"/>
        <v>0</v>
      </c>
      <c r="G22" s="10">
        <f t="shared" si="9"/>
        <v>0</v>
      </c>
      <c r="H22" s="10">
        <f t="shared" si="9"/>
        <v>0.91564603029740188</v>
      </c>
      <c r="I22" s="10">
        <f t="shared" si="1"/>
        <v>390.4256460302974</v>
      </c>
      <c r="J22" s="10">
        <f>SUM(J49:J51)</f>
        <v>390.42269939971021</v>
      </c>
      <c r="K22" s="10">
        <f t="shared" ref="K22" si="10">SUM(K49:K51)</f>
        <v>2.9466305871466147E-3</v>
      </c>
      <c r="M22" s="2"/>
    </row>
    <row r="23" spans="1:13" x14ac:dyDescent="0.3">
      <c r="A23" s="9" t="s">
        <v>62</v>
      </c>
      <c r="B23" s="4"/>
      <c r="C23" s="10">
        <v>518.24</v>
      </c>
      <c r="D23" s="10">
        <f>SUM(D53:D58)</f>
        <v>0</v>
      </c>
      <c r="E23" s="10">
        <f t="shared" ref="E23:H23" si="11">SUM(E53:E58)</f>
        <v>0</v>
      </c>
      <c r="F23" s="10">
        <f t="shared" si="11"/>
        <v>0</v>
      </c>
      <c r="G23" s="10">
        <f t="shared" si="11"/>
        <v>0</v>
      </c>
      <c r="H23" s="10">
        <f t="shared" si="11"/>
        <v>26.15935249600231</v>
      </c>
      <c r="I23" s="10">
        <f t="shared" si="1"/>
        <v>544.39935249600228</v>
      </c>
      <c r="J23" s="10">
        <f t="shared" ref="J23:K23" si="12">SUM(J53:J58)</f>
        <v>544.39854684772797</v>
      </c>
      <c r="K23" s="10">
        <f t="shared" si="12"/>
        <v>8.0564827437967779E-4</v>
      </c>
    </row>
    <row r="24" spans="1:13" x14ac:dyDescent="0.3">
      <c r="A24" s="9" t="s">
        <v>63</v>
      </c>
      <c r="B24" s="4"/>
      <c r="C24" s="10">
        <v>-57.92</v>
      </c>
      <c r="D24" s="10">
        <f>D60</f>
        <v>0</v>
      </c>
      <c r="E24" s="10">
        <f t="shared" ref="E24:H24" si="13">E60</f>
        <v>0</v>
      </c>
      <c r="F24" s="10">
        <f t="shared" si="13"/>
        <v>0</v>
      </c>
      <c r="G24" s="10">
        <f t="shared" si="13"/>
        <v>0</v>
      </c>
      <c r="H24" s="10">
        <f t="shared" si="13"/>
        <v>-33.743275977551164</v>
      </c>
      <c r="I24" s="10">
        <f t="shared" si="1"/>
        <v>-91.663275977551166</v>
      </c>
      <c r="J24" s="10">
        <f t="shared" ref="J24:K24" si="14">J60</f>
        <v>-91.665306189267994</v>
      </c>
      <c r="K24" s="10">
        <f t="shared" si="14"/>
        <v>2.0302117168284894E-3</v>
      </c>
    </row>
    <row r="25" spans="1:13" s="3" customFormat="1" x14ac:dyDescent="0.3">
      <c r="A25" s="9" t="s">
        <v>6</v>
      </c>
      <c r="B25" s="9"/>
      <c r="C25" s="11">
        <v>2602.4499999999998</v>
      </c>
      <c r="D25" s="10">
        <f>SUM(D18:D24)</f>
        <v>0</v>
      </c>
      <c r="E25" s="10">
        <f t="shared" ref="E25:K25" si="15">SUM(E18:E24)</f>
        <v>0</v>
      </c>
      <c r="F25" s="10">
        <f t="shared" si="15"/>
        <v>0</v>
      </c>
      <c r="G25" s="10">
        <f t="shared" si="15"/>
        <v>0</v>
      </c>
      <c r="H25" s="10">
        <f t="shared" si="15"/>
        <v>0</v>
      </c>
      <c r="I25" s="11">
        <f t="shared" si="1"/>
        <v>2602.4499999999998</v>
      </c>
      <c r="J25" s="11">
        <f>SUM(J18:J24)</f>
        <v>2602.4529224837943</v>
      </c>
      <c r="K25" s="11">
        <f t="shared" si="15"/>
        <v>3.6821625054308527E-2</v>
      </c>
      <c r="M25" s="2"/>
    </row>
    <row r="26" spans="1:13" x14ac:dyDescent="0.3">
      <c r="A26" s="3"/>
      <c r="B26" s="3"/>
      <c r="C26" s="13"/>
      <c r="D26" s="13"/>
      <c r="E26" s="13"/>
      <c r="F26" s="13"/>
      <c r="G26" s="13"/>
      <c r="H26" s="13"/>
      <c r="I26" s="13"/>
    </row>
    <row r="27" spans="1:13" x14ac:dyDescent="0.3">
      <c r="A27" s="11" t="s">
        <v>64</v>
      </c>
      <c r="B27" s="4" t="s">
        <v>65</v>
      </c>
      <c r="C27" s="10">
        <v>0</v>
      </c>
      <c r="D27" s="10"/>
      <c r="E27" s="10"/>
      <c r="F27" s="10"/>
      <c r="G27" s="10"/>
      <c r="H27" s="10"/>
      <c r="I27" s="10">
        <f t="shared" ref="I27:I32" si="16">SUM(C27,D27:H27)</f>
        <v>0</v>
      </c>
      <c r="J27" s="4">
        <v>0</v>
      </c>
      <c r="K27" s="10">
        <f t="shared" ref="K27:K49" si="17">I27-J27</f>
        <v>0</v>
      </c>
    </row>
    <row r="28" spans="1:13" x14ac:dyDescent="0.3">
      <c r="A28" s="11" t="s">
        <v>64</v>
      </c>
      <c r="B28" s="4" t="s">
        <v>66</v>
      </c>
      <c r="C28" s="10">
        <v>0</v>
      </c>
      <c r="D28" s="10"/>
      <c r="E28" s="10"/>
      <c r="F28" s="10"/>
      <c r="G28" s="10"/>
      <c r="H28" s="10"/>
      <c r="I28" s="10">
        <f t="shared" si="16"/>
        <v>0</v>
      </c>
      <c r="J28" s="4">
        <v>0</v>
      </c>
      <c r="K28" s="10">
        <f t="shared" si="17"/>
        <v>0</v>
      </c>
    </row>
    <row r="29" spans="1:13" x14ac:dyDescent="0.3">
      <c r="A29" s="11" t="s">
        <v>64</v>
      </c>
      <c r="B29" s="4" t="s">
        <v>7</v>
      </c>
      <c r="C29" s="10">
        <v>11.59</v>
      </c>
      <c r="D29" s="10"/>
      <c r="E29" s="10"/>
      <c r="F29" s="10"/>
      <c r="G29" s="10"/>
      <c r="H29" s="10"/>
      <c r="I29" s="10">
        <f t="shared" si="16"/>
        <v>11.59</v>
      </c>
      <c r="J29" s="4">
        <v>11.590350600200825</v>
      </c>
      <c r="K29" s="10">
        <f t="shared" si="17"/>
        <v>-3.5060020082511301E-4</v>
      </c>
    </row>
    <row r="30" spans="1:13" x14ac:dyDescent="0.3">
      <c r="A30" s="11" t="s">
        <v>64</v>
      </c>
      <c r="B30" s="4" t="s">
        <v>67</v>
      </c>
      <c r="C30" s="10">
        <v>7.42</v>
      </c>
      <c r="D30" s="10"/>
      <c r="E30" s="10"/>
      <c r="F30" s="10"/>
      <c r="G30" s="10"/>
      <c r="H30" s="10"/>
      <c r="I30" s="10">
        <f t="shared" si="16"/>
        <v>7.42</v>
      </c>
      <c r="J30" s="10">
        <v>7.42</v>
      </c>
      <c r="K30" s="10"/>
    </row>
    <row r="31" spans="1:13" x14ac:dyDescent="0.3">
      <c r="A31" s="11" t="s">
        <v>64</v>
      </c>
      <c r="B31" s="4" t="s">
        <v>68</v>
      </c>
      <c r="C31" s="10">
        <v>-7.42</v>
      </c>
      <c r="D31" s="10"/>
      <c r="E31" s="10"/>
      <c r="F31" s="10"/>
      <c r="G31" s="10"/>
      <c r="H31" s="10"/>
      <c r="I31" s="10">
        <f t="shared" si="16"/>
        <v>-7.42</v>
      </c>
      <c r="J31" s="10">
        <v>-7.42</v>
      </c>
      <c r="K31" s="10"/>
    </row>
    <row r="32" spans="1:13" x14ac:dyDescent="0.3">
      <c r="A32" s="11" t="s">
        <v>64</v>
      </c>
      <c r="B32" s="4" t="s">
        <v>69</v>
      </c>
      <c r="C32" s="10">
        <v>0</v>
      </c>
      <c r="D32" s="10"/>
      <c r="E32" s="10"/>
      <c r="F32" s="10"/>
      <c r="G32" s="10"/>
      <c r="H32" s="10"/>
      <c r="I32" s="10">
        <f t="shared" si="16"/>
        <v>0</v>
      </c>
      <c r="J32" s="4">
        <v>0</v>
      </c>
      <c r="K32" s="10">
        <f t="shared" si="17"/>
        <v>0</v>
      </c>
    </row>
    <row r="33" spans="1:11" x14ac:dyDescent="0.3">
      <c r="A33" s="11" t="s">
        <v>64</v>
      </c>
      <c r="B33" s="9" t="s">
        <v>6</v>
      </c>
      <c r="C33" s="11">
        <f>SUM(C27:C32)</f>
        <v>11.589999999999998</v>
      </c>
      <c r="D33" s="11">
        <f t="shared" ref="D33:K33" si="18">SUM(D27:D32)</f>
        <v>0</v>
      </c>
      <c r="E33" s="11">
        <f t="shared" si="18"/>
        <v>0</v>
      </c>
      <c r="F33" s="11">
        <f t="shared" si="18"/>
        <v>0</v>
      </c>
      <c r="G33" s="11">
        <f t="shared" si="18"/>
        <v>0</v>
      </c>
      <c r="H33" s="11">
        <f t="shared" si="18"/>
        <v>0</v>
      </c>
      <c r="I33" s="11">
        <f t="shared" si="18"/>
        <v>11.589999999999998</v>
      </c>
      <c r="J33" s="11">
        <f t="shared" si="18"/>
        <v>11.590350600200823</v>
      </c>
      <c r="K33" s="11">
        <f t="shared" si="18"/>
        <v>-3.5060020082511301E-4</v>
      </c>
    </row>
    <row r="34" spans="1:11" x14ac:dyDescent="0.3">
      <c r="A34" s="11" t="s">
        <v>58</v>
      </c>
      <c r="B34" s="4" t="s">
        <v>8</v>
      </c>
      <c r="C34" s="10">
        <v>145.54</v>
      </c>
      <c r="D34" s="10"/>
      <c r="E34" s="10"/>
      <c r="F34" s="10">
        <f>-F35</f>
        <v>16.5</v>
      </c>
      <c r="G34" s="10"/>
      <c r="H34" s="10"/>
      <c r="I34" s="10">
        <f>SUM(C34,D34:H34)</f>
        <v>162.04</v>
      </c>
      <c r="J34" s="4">
        <v>162.00562222329637</v>
      </c>
      <c r="K34" s="10">
        <f t="shared" si="17"/>
        <v>3.4377776703621521E-2</v>
      </c>
    </row>
    <row r="35" spans="1:11" x14ac:dyDescent="0.3">
      <c r="A35" s="11" t="s">
        <v>58</v>
      </c>
      <c r="B35" s="4" t="s">
        <v>9</v>
      </c>
      <c r="C35" s="10">
        <v>616.11</v>
      </c>
      <c r="D35" s="10">
        <f>-D36</f>
        <v>137.09</v>
      </c>
      <c r="E35" s="10">
        <f>-82.566689</f>
        <v>-82.566688999999997</v>
      </c>
      <c r="F35" s="10">
        <v>-16.5</v>
      </c>
      <c r="G35" s="10"/>
      <c r="H35" s="10"/>
      <c r="I35" s="10">
        <f>SUM(C35,D35:H35)</f>
        <v>654.13331100000005</v>
      </c>
      <c r="J35" s="4">
        <v>654.16519999796117</v>
      </c>
      <c r="K35" s="10">
        <f t="shared" si="17"/>
        <v>-3.1888997961118548E-2</v>
      </c>
    </row>
    <row r="36" spans="1:11" x14ac:dyDescent="0.3">
      <c r="A36" s="11" t="s">
        <v>58</v>
      </c>
      <c r="B36" s="4" t="s">
        <v>70</v>
      </c>
      <c r="C36" s="10">
        <v>137.09</v>
      </c>
      <c r="D36" s="10">
        <f>-C36</f>
        <v>-137.09</v>
      </c>
      <c r="E36" s="10"/>
      <c r="F36" s="10"/>
      <c r="G36" s="10"/>
      <c r="H36" s="10"/>
      <c r="I36" s="10">
        <f>SUM(C36,D36:H36)</f>
        <v>0</v>
      </c>
      <c r="J36" s="4">
        <v>0</v>
      </c>
      <c r="K36" s="10">
        <f t="shared" si="17"/>
        <v>0</v>
      </c>
    </row>
    <row r="37" spans="1:11" x14ac:dyDescent="0.3">
      <c r="A37" s="11" t="s">
        <v>58</v>
      </c>
      <c r="B37" s="4" t="s">
        <v>10</v>
      </c>
      <c r="C37" s="10">
        <v>0</v>
      </c>
      <c r="D37" s="10"/>
      <c r="E37" s="10">
        <f>-E35</f>
        <v>82.566688999999997</v>
      </c>
      <c r="F37" s="10"/>
      <c r="G37" s="10"/>
      <c r="H37" s="10"/>
      <c r="I37" s="10">
        <f>SUM(C37,D37:H37)</f>
        <v>82.566688999999997</v>
      </c>
      <c r="J37" s="4">
        <v>82.566689324487569</v>
      </c>
      <c r="K37" s="10">
        <f t="shared" si="17"/>
        <v>-3.2448757281144935E-7</v>
      </c>
    </row>
    <row r="38" spans="1:11" x14ac:dyDescent="0.3">
      <c r="A38" s="11" t="s">
        <v>58</v>
      </c>
      <c r="B38" s="4" t="s">
        <v>69</v>
      </c>
      <c r="C38" s="10">
        <v>0</v>
      </c>
      <c r="D38" s="10"/>
      <c r="E38" s="10"/>
      <c r="F38" s="10"/>
      <c r="G38" s="10"/>
      <c r="H38" s="10"/>
      <c r="I38" s="10">
        <f>SUM(C38,D38:H38)</f>
        <v>0</v>
      </c>
      <c r="J38" s="4">
        <v>0</v>
      </c>
      <c r="K38" s="10">
        <f t="shared" si="17"/>
        <v>0</v>
      </c>
    </row>
    <row r="39" spans="1:11" x14ac:dyDescent="0.3">
      <c r="A39" s="11" t="s">
        <v>58</v>
      </c>
      <c r="B39" s="9" t="s">
        <v>6</v>
      </c>
      <c r="C39" s="11">
        <f>SUM(C34:C38)</f>
        <v>898.74</v>
      </c>
      <c r="D39" s="11">
        <f t="shared" ref="D39:K39" si="19">SUM(D34:D38)</f>
        <v>0</v>
      </c>
      <c r="E39" s="11">
        <f t="shared" si="19"/>
        <v>0</v>
      </c>
      <c r="F39" s="11">
        <f t="shared" si="19"/>
        <v>0</v>
      </c>
      <c r="G39" s="11">
        <f t="shared" si="19"/>
        <v>0</v>
      </c>
      <c r="H39" s="11">
        <f t="shared" si="19"/>
        <v>0</v>
      </c>
      <c r="I39" s="11">
        <f t="shared" si="19"/>
        <v>898.74</v>
      </c>
      <c r="J39" s="11">
        <f t="shared" si="19"/>
        <v>898.73751154574518</v>
      </c>
      <c r="K39" s="11">
        <f t="shared" si="19"/>
        <v>2.4884542549301614E-3</v>
      </c>
    </row>
    <row r="40" spans="1:11" x14ac:dyDescent="0.3">
      <c r="A40" s="11" t="s">
        <v>60</v>
      </c>
      <c r="B40" s="4" t="s">
        <v>71</v>
      </c>
      <c r="C40" s="10">
        <v>135.07</v>
      </c>
      <c r="D40" s="10"/>
      <c r="E40" s="10"/>
      <c r="F40" s="10"/>
      <c r="G40" s="10"/>
      <c r="H40" s="10"/>
      <c r="I40" s="10">
        <f>SUM(C40,D40:H40)</f>
        <v>135.07</v>
      </c>
      <c r="J40" s="4">
        <v>135.0712790540509</v>
      </c>
      <c r="K40" s="10">
        <f t="shared" si="17"/>
        <v>-1.2790540509115544E-3</v>
      </c>
    </row>
    <row r="41" spans="1:11" x14ac:dyDescent="0.3">
      <c r="A41" s="11" t="s">
        <v>60</v>
      </c>
      <c r="B41" s="4" t="s">
        <v>72</v>
      </c>
      <c r="C41" s="10">
        <v>0</v>
      </c>
      <c r="D41" s="10"/>
      <c r="E41" s="10"/>
      <c r="F41" s="10"/>
      <c r="G41" s="10"/>
      <c r="H41" s="10"/>
      <c r="I41" s="10">
        <f>SUM(C41,D41:H41)</f>
        <v>0</v>
      </c>
      <c r="J41" s="4">
        <v>0</v>
      </c>
      <c r="K41" s="10">
        <f t="shared" si="17"/>
        <v>0</v>
      </c>
    </row>
    <row r="42" spans="1:11" x14ac:dyDescent="0.3">
      <c r="A42" s="11" t="s">
        <v>60</v>
      </c>
      <c r="B42" s="4" t="s">
        <v>73</v>
      </c>
      <c r="C42" s="10">
        <v>161.43</v>
      </c>
      <c r="D42" s="10"/>
      <c r="E42" s="10"/>
      <c r="F42" s="10"/>
      <c r="G42" s="10"/>
      <c r="H42" s="10"/>
      <c r="I42" s="10">
        <f>SUM(C42,D42:H42)</f>
        <v>161.43</v>
      </c>
      <c r="J42" s="4">
        <v>161.43012567307881</v>
      </c>
      <c r="K42" s="10">
        <f t="shared" si="17"/>
        <v>-1.256730787986271E-4</v>
      </c>
    </row>
    <row r="43" spans="1:11" x14ac:dyDescent="0.3">
      <c r="A43" s="11" t="s">
        <v>60</v>
      </c>
      <c r="B43" s="4" t="s">
        <v>74</v>
      </c>
      <c r="C43" s="10">
        <v>0</v>
      </c>
      <c r="D43" s="10"/>
      <c r="E43" s="10"/>
      <c r="F43" s="10"/>
      <c r="G43" s="10"/>
      <c r="H43" s="10"/>
      <c r="I43" s="10">
        <f>SUM(C43,D43:H43)</f>
        <v>0</v>
      </c>
      <c r="J43" s="4">
        <v>0</v>
      </c>
      <c r="K43" s="10">
        <f t="shared" si="17"/>
        <v>0</v>
      </c>
    </row>
    <row r="44" spans="1:11" x14ac:dyDescent="0.3">
      <c r="A44" s="11" t="s">
        <v>60</v>
      </c>
      <c r="B44" s="9" t="s">
        <v>6</v>
      </c>
      <c r="C44" s="11">
        <f>SUM(C40:C43)</f>
        <v>296.5</v>
      </c>
      <c r="D44" s="11">
        <f t="shared" ref="D44:K44" si="20">SUM(D40:D43)</f>
        <v>0</v>
      </c>
      <c r="E44" s="11">
        <f t="shared" si="20"/>
        <v>0</v>
      </c>
      <c r="F44" s="11">
        <f t="shared" si="20"/>
        <v>0</v>
      </c>
      <c r="G44" s="11">
        <f t="shared" si="20"/>
        <v>0</v>
      </c>
      <c r="H44" s="11">
        <f t="shared" si="20"/>
        <v>0</v>
      </c>
      <c r="I44" s="11">
        <f t="shared" si="20"/>
        <v>296.5</v>
      </c>
      <c r="J44" s="11">
        <f t="shared" si="20"/>
        <v>296.50140472712974</v>
      </c>
      <c r="K44" s="11">
        <f t="shared" si="20"/>
        <v>-1.4047271297101815E-3</v>
      </c>
    </row>
    <row r="45" spans="1:11" x14ac:dyDescent="0.3">
      <c r="A45" s="11" t="s">
        <v>59</v>
      </c>
      <c r="B45" s="4" t="s">
        <v>75</v>
      </c>
      <c r="C45" s="10">
        <v>404.75974410884839</v>
      </c>
      <c r="D45" s="10"/>
      <c r="E45" s="10"/>
      <c r="F45" s="10"/>
      <c r="G45" s="10"/>
      <c r="H45" s="10">
        <v>6.6682774512514502</v>
      </c>
      <c r="I45" s="10">
        <f>SUM(C45,D45:H45)</f>
        <v>411.42802156009986</v>
      </c>
      <c r="J45" s="4">
        <v>411.43</v>
      </c>
      <c r="K45" s="10">
        <f t="shared" si="17"/>
        <v>-1.9784399001423481E-3</v>
      </c>
    </row>
    <row r="46" spans="1:11" x14ac:dyDescent="0.3">
      <c r="A46" s="11" t="s">
        <v>59</v>
      </c>
      <c r="B46" s="4" t="s">
        <v>76</v>
      </c>
      <c r="C46" s="10">
        <v>43.3</v>
      </c>
      <c r="D46" s="10"/>
      <c r="E46" s="10"/>
      <c r="F46" s="10"/>
      <c r="G46" s="10"/>
      <c r="H46" s="10"/>
      <c r="I46" s="10">
        <f>SUM(C46,D46:H46)</f>
        <v>43.3</v>
      </c>
      <c r="J46" s="4">
        <v>43.265075736370605</v>
      </c>
      <c r="K46" s="10">
        <f t="shared" si="17"/>
        <v>3.4924263629392271E-2</v>
      </c>
    </row>
    <row r="47" spans="1:11" x14ac:dyDescent="0.3">
      <c r="A47" s="11" t="s">
        <v>59</v>
      </c>
      <c r="B47" s="4" t="s">
        <v>77</v>
      </c>
      <c r="C47" s="10">
        <v>97.77000000000001</v>
      </c>
      <c r="D47" s="10"/>
      <c r="E47" s="10"/>
      <c r="F47" s="10"/>
      <c r="G47" s="10"/>
      <c r="H47" s="10"/>
      <c r="I47" s="10">
        <f>SUM(C47,D47:H47)</f>
        <v>97.77000000000001</v>
      </c>
      <c r="J47" s="4">
        <v>97.772639816177701</v>
      </c>
      <c r="K47" s="10">
        <f t="shared" si="17"/>
        <v>-2.6398161776910456E-3</v>
      </c>
    </row>
    <row r="48" spans="1:11" x14ac:dyDescent="0.3">
      <c r="A48" s="11" t="s">
        <v>59</v>
      </c>
      <c r="B48" s="9" t="s">
        <v>6</v>
      </c>
      <c r="C48" s="11">
        <f>SUM(C45:C47)</f>
        <v>545.82974410884844</v>
      </c>
      <c r="D48" s="11">
        <f t="shared" ref="D48:K48" si="21">SUM(D45:D47)</f>
        <v>0</v>
      </c>
      <c r="E48" s="11">
        <f t="shared" si="21"/>
        <v>0</v>
      </c>
      <c r="F48" s="11">
        <f t="shared" si="21"/>
        <v>0</v>
      </c>
      <c r="G48" s="11">
        <f t="shared" si="21"/>
        <v>0</v>
      </c>
      <c r="H48" s="11">
        <f t="shared" si="21"/>
        <v>6.6682774512514502</v>
      </c>
      <c r="I48" s="11">
        <f t="shared" si="21"/>
        <v>552.49802156009991</v>
      </c>
      <c r="J48" s="11">
        <f t="shared" si="21"/>
        <v>552.46771555254827</v>
      </c>
      <c r="K48" s="11">
        <f t="shared" si="21"/>
        <v>3.0306007551558878E-2</v>
      </c>
    </row>
    <row r="49" spans="1:11" s="12" customFormat="1" x14ac:dyDescent="0.3">
      <c r="A49" s="11" t="s">
        <v>61</v>
      </c>
      <c r="B49" s="10" t="s">
        <v>78</v>
      </c>
      <c r="C49" s="10">
        <v>34.1</v>
      </c>
      <c r="D49" s="10"/>
      <c r="E49" s="10"/>
      <c r="F49" s="10"/>
      <c r="G49" s="10"/>
      <c r="H49" s="10">
        <v>1.1483836452593399</v>
      </c>
      <c r="I49" s="10">
        <f>SUM(C49,D49:H49)</f>
        <v>35.248383645259338</v>
      </c>
      <c r="J49" s="10">
        <v>35.245437014672191</v>
      </c>
      <c r="K49" s="10">
        <f t="shared" si="17"/>
        <v>2.9466305871466147E-3</v>
      </c>
    </row>
    <row r="50" spans="1:11" s="12" customFormat="1" x14ac:dyDescent="0.3">
      <c r="A50" s="11" t="s">
        <v>61</v>
      </c>
      <c r="B50" s="10" t="s">
        <v>79</v>
      </c>
      <c r="C50" s="10">
        <v>199.87</v>
      </c>
      <c r="D50" s="10"/>
      <c r="E50" s="10"/>
      <c r="F50" s="10"/>
      <c r="G50" s="10">
        <f>-G51</f>
        <v>155.54</v>
      </c>
      <c r="H50" s="10">
        <f>-0.232737614961938</f>
        <v>-0.23273761496193801</v>
      </c>
      <c r="I50" s="10">
        <f>SUM(C50,D50:H50)</f>
        <v>355.17726238503803</v>
      </c>
      <c r="J50" s="10">
        <v>355.17726238503803</v>
      </c>
      <c r="K50" s="10">
        <f>I50-J50</f>
        <v>0</v>
      </c>
    </row>
    <row r="51" spans="1:11" s="12" customFormat="1" x14ac:dyDescent="0.3">
      <c r="A51" s="11" t="s">
        <v>61</v>
      </c>
      <c r="B51" s="10" t="s">
        <v>80</v>
      </c>
      <c r="C51" s="10">
        <v>155.54</v>
      </c>
      <c r="D51" s="10"/>
      <c r="E51" s="10"/>
      <c r="F51" s="10"/>
      <c r="G51" s="10">
        <f>-C51</f>
        <v>-155.54</v>
      </c>
      <c r="H51" s="10"/>
      <c r="I51" s="10">
        <f>SUM(C51,D51:H51)</f>
        <v>0</v>
      </c>
      <c r="J51" s="10">
        <v>0</v>
      </c>
      <c r="K51" s="10">
        <f t="shared" ref="K51:K60" si="22">I51-J51</f>
        <v>0</v>
      </c>
    </row>
    <row r="52" spans="1:11" s="12" customFormat="1" x14ac:dyDescent="0.3">
      <c r="A52" s="11" t="s">
        <v>61</v>
      </c>
      <c r="B52" s="9" t="s">
        <v>6</v>
      </c>
      <c r="C52" s="11">
        <f>SUM(C49:C51)</f>
        <v>389.51</v>
      </c>
      <c r="D52" s="11">
        <f t="shared" ref="D52:K52" si="23">SUM(D49:D51)</f>
        <v>0</v>
      </c>
      <c r="E52" s="11">
        <f t="shared" si="23"/>
        <v>0</v>
      </c>
      <c r="F52" s="11">
        <f t="shared" si="23"/>
        <v>0</v>
      </c>
      <c r="G52" s="11">
        <f t="shared" si="23"/>
        <v>0</v>
      </c>
      <c r="H52" s="11">
        <f t="shared" si="23"/>
        <v>0.91564603029740188</v>
      </c>
      <c r="I52" s="11">
        <f t="shared" si="23"/>
        <v>390.42564603029734</v>
      </c>
      <c r="J52" s="11">
        <f t="shared" si="23"/>
        <v>390.42269939971021</v>
      </c>
      <c r="K52" s="11">
        <f t="shared" si="23"/>
        <v>2.9466305871466147E-3</v>
      </c>
    </row>
    <row r="53" spans="1:11" x14ac:dyDescent="0.3">
      <c r="A53" s="11" t="s">
        <v>81</v>
      </c>
      <c r="B53" s="4" t="s">
        <v>82</v>
      </c>
      <c r="C53" s="10">
        <v>163.36000000000001</v>
      </c>
      <c r="D53" s="10"/>
      <c r="E53" s="10"/>
      <c r="F53" s="10"/>
      <c r="G53" s="10">
        <f>-G54</f>
        <v>113.96</v>
      </c>
      <c r="H53" s="10">
        <v>19.173547368869599</v>
      </c>
      <c r="I53" s="10">
        <f t="shared" ref="I53:I58" si="24">SUM(C53,D53:H53)</f>
        <v>296.4935473688696</v>
      </c>
      <c r="J53" s="4">
        <v>296.4935473688696</v>
      </c>
      <c r="K53" s="10">
        <f t="shared" si="22"/>
        <v>0</v>
      </c>
    </row>
    <row r="54" spans="1:11" x14ac:dyDescent="0.3">
      <c r="A54" s="11" t="s">
        <v>81</v>
      </c>
      <c r="B54" s="4" t="s">
        <v>83</v>
      </c>
      <c r="C54" s="10">
        <v>113.96</v>
      </c>
      <c r="D54" s="10"/>
      <c r="E54" s="10"/>
      <c r="F54" s="10"/>
      <c r="G54" s="10">
        <f>-C54</f>
        <v>-113.96</v>
      </c>
      <c r="H54" s="10"/>
      <c r="I54" s="10">
        <f t="shared" si="24"/>
        <v>0</v>
      </c>
      <c r="J54" s="4">
        <v>0</v>
      </c>
      <c r="K54" s="10">
        <f t="shared" si="22"/>
        <v>0</v>
      </c>
    </row>
    <row r="55" spans="1:11" x14ac:dyDescent="0.3">
      <c r="A55" s="11" t="s">
        <v>81</v>
      </c>
      <c r="B55" s="4" t="s">
        <v>84</v>
      </c>
      <c r="C55" s="10">
        <v>156.49</v>
      </c>
      <c r="D55" s="10"/>
      <c r="E55" s="10"/>
      <c r="F55" s="10"/>
      <c r="G55" s="10">
        <f>-G56</f>
        <v>48.93</v>
      </c>
      <c r="H55" s="10">
        <v>5.8742752202910298</v>
      </c>
      <c r="I55" s="10">
        <f t="shared" si="24"/>
        <v>211.29427522029104</v>
      </c>
      <c r="J55" s="4">
        <v>211.29427522029104</v>
      </c>
      <c r="K55" s="10">
        <f t="shared" si="22"/>
        <v>0</v>
      </c>
    </row>
    <row r="56" spans="1:11" x14ac:dyDescent="0.3">
      <c r="A56" s="11" t="s">
        <v>81</v>
      </c>
      <c r="B56" s="4" t="s">
        <v>85</v>
      </c>
      <c r="C56" s="10">
        <v>48.93</v>
      </c>
      <c r="D56" s="10"/>
      <c r="E56" s="10"/>
      <c r="F56" s="10"/>
      <c r="G56" s="10">
        <f>-C56</f>
        <v>-48.93</v>
      </c>
      <c r="H56" s="10"/>
      <c r="I56" s="10">
        <f t="shared" si="24"/>
        <v>0</v>
      </c>
      <c r="J56" s="4">
        <v>0</v>
      </c>
      <c r="K56" s="10">
        <f t="shared" si="22"/>
        <v>0</v>
      </c>
    </row>
    <row r="57" spans="1:11" x14ac:dyDescent="0.3">
      <c r="A57" s="11" t="s">
        <v>81</v>
      </c>
      <c r="B57" s="14" t="s">
        <v>86</v>
      </c>
      <c r="C57" s="10">
        <v>16.78</v>
      </c>
      <c r="D57" s="10"/>
      <c r="E57" s="10"/>
      <c r="F57" s="10"/>
      <c r="G57" s="10"/>
      <c r="H57" s="10">
        <v>0.51620082421431202</v>
      </c>
      <c r="I57" s="10">
        <f t="shared" si="24"/>
        <v>17.296200824214313</v>
      </c>
      <c r="J57" s="4">
        <v>17.296200824214313</v>
      </c>
      <c r="K57" s="10">
        <f t="shared" si="22"/>
        <v>0</v>
      </c>
    </row>
    <row r="58" spans="1:11" x14ac:dyDescent="0.3">
      <c r="A58" s="11" t="s">
        <v>81</v>
      </c>
      <c r="B58" s="4" t="s">
        <v>87</v>
      </c>
      <c r="C58" s="10">
        <v>18.72</v>
      </c>
      <c r="D58" s="10"/>
      <c r="E58" s="10"/>
      <c r="F58" s="10"/>
      <c r="G58" s="10"/>
      <c r="H58" s="10">
        <v>0.59532908262736794</v>
      </c>
      <c r="I58" s="10">
        <f t="shared" si="24"/>
        <v>19.315329082627368</v>
      </c>
      <c r="J58" s="4">
        <v>19.314523434352989</v>
      </c>
      <c r="K58" s="10">
        <f t="shared" si="22"/>
        <v>8.0564827437967779E-4</v>
      </c>
    </row>
    <row r="59" spans="1:11" x14ac:dyDescent="0.3">
      <c r="A59" s="11" t="s">
        <v>81</v>
      </c>
      <c r="B59" s="9" t="s">
        <v>6</v>
      </c>
      <c r="C59" s="11">
        <f>SUM(C53:C58)</f>
        <v>518.24</v>
      </c>
      <c r="D59" s="11">
        <f t="shared" ref="D59:K59" si="25">SUM(D53:D58)</f>
        <v>0</v>
      </c>
      <c r="E59" s="11">
        <f t="shared" si="25"/>
        <v>0</v>
      </c>
      <c r="F59" s="11">
        <f t="shared" si="25"/>
        <v>0</v>
      </c>
      <c r="G59" s="11">
        <f t="shared" si="25"/>
        <v>0</v>
      </c>
      <c r="H59" s="11">
        <f t="shared" si="25"/>
        <v>26.15935249600231</v>
      </c>
      <c r="I59" s="11">
        <f t="shared" si="25"/>
        <v>544.39935249600239</v>
      </c>
      <c r="J59" s="11">
        <f t="shared" si="25"/>
        <v>544.39854684772797</v>
      </c>
      <c r="K59" s="11">
        <f t="shared" si="25"/>
        <v>8.0564827437967779E-4</v>
      </c>
    </row>
    <row r="60" spans="1:11" x14ac:dyDescent="0.3">
      <c r="A60" s="9" t="s">
        <v>63</v>
      </c>
      <c r="B60" s="9" t="s">
        <v>6</v>
      </c>
      <c r="C60" s="11">
        <f>C24</f>
        <v>-57.92</v>
      </c>
      <c r="D60" s="11"/>
      <c r="E60" s="11"/>
      <c r="F60" s="11"/>
      <c r="G60" s="11"/>
      <c r="H60" s="11">
        <f>-SUM(H48,H52,H59)</f>
        <v>-33.743275977551164</v>
      </c>
      <c r="I60" s="10">
        <f>SUM(C60,D60:H60)</f>
        <v>-91.663275977551166</v>
      </c>
      <c r="J60" s="4">
        <v>-91.665306189267994</v>
      </c>
      <c r="K60" s="10">
        <f t="shared" si="22"/>
        <v>2.0302117168284894E-3</v>
      </c>
    </row>
    <row r="61" spans="1:11" x14ac:dyDescent="0.3">
      <c r="B61" s="15"/>
      <c r="C61" s="16"/>
      <c r="D61" s="16"/>
      <c r="E61" s="16"/>
      <c r="F61" s="16"/>
      <c r="G61" s="16"/>
      <c r="H61" s="16"/>
      <c r="I61" s="16"/>
    </row>
  </sheetData>
  <mergeCells count="2">
    <mergeCell ref="D16:H16"/>
    <mergeCell ref="I16:K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10AA4-C708-4226-B6ED-7343803C8D20}">
  <dimension ref="A2:M63"/>
  <sheetViews>
    <sheetView zoomScale="60" zoomScaleNormal="60" workbookViewId="0"/>
  </sheetViews>
  <sheetFormatPr defaultColWidth="9.140625" defaultRowHeight="18.75" x14ac:dyDescent="0.3"/>
  <cols>
    <col min="1" max="1" width="32.42578125" style="2" bestFit="1" customWidth="1"/>
    <col min="2" max="2" width="42.42578125" style="2" bestFit="1" customWidth="1"/>
    <col min="3" max="11" width="18.85546875" style="2" customWidth="1"/>
    <col min="12" max="12" width="15.7109375" style="2" customWidth="1"/>
    <col min="13" max="13" width="27.5703125" style="2" bestFit="1" customWidth="1"/>
    <col min="14" max="14" width="13.140625" style="2" bestFit="1" customWidth="1"/>
    <col min="15" max="17" width="12.42578125" style="2" customWidth="1"/>
    <col min="18" max="16384" width="9.140625" style="2"/>
  </cols>
  <sheetData>
    <row r="2" spans="1:11" x14ac:dyDescent="0.3">
      <c r="A2" s="1" t="s">
        <v>24</v>
      </c>
    </row>
    <row r="3" spans="1:11" x14ac:dyDescent="0.3">
      <c r="A3" s="3" t="s">
        <v>25</v>
      </c>
    </row>
    <row r="4" spans="1:11" x14ac:dyDescent="0.3">
      <c r="A4" s="2" t="s">
        <v>26</v>
      </c>
      <c r="B4" s="1" t="s">
        <v>27</v>
      </c>
    </row>
    <row r="5" spans="1:11" x14ac:dyDescent="0.3">
      <c r="A5" s="3" t="s">
        <v>28</v>
      </c>
      <c r="B5" s="1"/>
    </row>
    <row r="6" spans="1:11" x14ac:dyDescent="0.3">
      <c r="A6" s="2" t="s">
        <v>29</v>
      </c>
      <c r="B6" s="1" t="s">
        <v>30</v>
      </c>
    </row>
    <row r="7" spans="1:11" x14ac:dyDescent="0.3">
      <c r="A7" s="2" t="s">
        <v>31</v>
      </c>
      <c r="B7" s="1" t="s">
        <v>32</v>
      </c>
    </row>
    <row r="8" spans="1:11" x14ac:dyDescent="0.3">
      <c r="A8" s="2" t="s">
        <v>33</v>
      </c>
      <c r="B8" s="1" t="s">
        <v>34</v>
      </c>
    </row>
    <row r="9" spans="1:11" x14ac:dyDescent="0.3">
      <c r="A9" s="2" t="s">
        <v>35</v>
      </c>
      <c r="B9" s="2" t="s">
        <v>36</v>
      </c>
    </row>
    <row r="10" spans="1:11" x14ac:dyDescent="0.3">
      <c r="A10" s="2" t="s">
        <v>37</v>
      </c>
      <c r="B10" s="1" t="s">
        <v>88</v>
      </c>
    </row>
    <row r="11" spans="1:11" x14ac:dyDescent="0.3">
      <c r="A11" s="3" t="s">
        <v>38</v>
      </c>
      <c r="B11" s="1"/>
    </row>
    <row r="12" spans="1:11" x14ac:dyDescent="0.3">
      <c r="A12" s="2" t="s">
        <v>39</v>
      </c>
      <c r="B12" s="1" t="s">
        <v>40</v>
      </c>
    </row>
    <row r="13" spans="1:11" x14ac:dyDescent="0.3">
      <c r="A13" s="2" t="s">
        <v>41</v>
      </c>
      <c r="B13" s="1" t="s">
        <v>42</v>
      </c>
    </row>
    <row r="14" spans="1:11" x14ac:dyDescent="0.3">
      <c r="A14" s="2" t="s">
        <v>43</v>
      </c>
      <c r="B14" s="1" t="s">
        <v>44</v>
      </c>
    </row>
    <row r="16" spans="1:11" x14ac:dyDescent="0.3">
      <c r="A16" s="4"/>
      <c r="B16" s="4"/>
      <c r="C16" s="6" t="s">
        <v>45</v>
      </c>
      <c r="D16" s="35" t="s">
        <v>46</v>
      </c>
      <c r="E16" s="35"/>
      <c r="F16" s="35"/>
      <c r="G16" s="35"/>
      <c r="H16" s="35"/>
      <c r="I16" s="36" t="s">
        <v>47</v>
      </c>
      <c r="J16" s="36"/>
      <c r="K16" s="36"/>
    </row>
    <row r="17" spans="1:13" ht="93.75" x14ac:dyDescent="0.3">
      <c r="A17" s="4"/>
      <c r="B17" s="4"/>
      <c r="C17" s="6" t="s">
        <v>89</v>
      </c>
      <c r="D17" s="7" t="s">
        <v>49</v>
      </c>
      <c r="E17" s="7" t="s">
        <v>50</v>
      </c>
      <c r="F17" s="7" t="s">
        <v>51</v>
      </c>
      <c r="G17" s="7" t="s">
        <v>52</v>
      </c>
      <c r="H17" s="7" t="s">
        <v>90</v>
      </c>
      <c r="I17" s="8" t="s">
        <v>54</v>
      </c>
      <c r="J17" s="8" t="s">
        <v>55</v>
      </c>
      <c r="K17" s="8" t="s">
        <v>56</v>
      </c>
    </row>
    <row r="18" spans="1:13" x14ac:dyDescent="0.3">
      <c r="A18" s="9" t="s">
        <v>57</v>
      </c>
      <c r="B18" s="4"/>
      <c r="C18" s="10">
        <v>2.44</v>
      </c>
      <c r="D18" s="10">
        <f>SUM(D27:D32)</f>
        <v>0</v>
      </c>
      <c r="E18" s="10">
        <f t="shared" ref="E18:H18" si="0">SUM(E27:E32)</f>
        <v>0</v>
      </c>
      <c r="F18" s="10">
        <f t="shared" si="0"/>
        <v>0</v>
      </c>
      <c r="G18" s="10">
        <f t="shared" si="0"/>
        <v>0</v>
      </c>
      <c r="H18" s="10">
        <f t="shared" si="0"/>
        <v>0</v>
      </c>
      <c r="I18" s="10">
        <f>SUM(C18,D18:H18)</f>
        <v>2.44</v>
      </c>
      <c r="J18" s="10">
        <f t="shared" ref="J18:K18" si="1">SUM(J27:J32)</f>
        <v>2.4403506002008259</v>
      </c>
      <c r="K18" s="10">
        <f t="shared" si="1"/>
        <v>-3.5060020082561261E-4</v>
      </c>
    </row>
    <row r="19" spans="1:13" x14ac:dyDescent="0.3">
      <c r="A19" s="9" t="s">
        <v>58</v>
      </c>
      <c r="B19" s="4"/>
      <c r="C19" s="10">
        <v>517.51</v>
      </c>
      <c r="D19" s="10">
        <f>SUM(D34:D38)</f>
        <v>0</v>
      </c>
      <c r="E19" s="10">
        <f t="shared" ref="E19:H19" si="2">SUM(E34:E38)</f>
        <v>0</v>
      </c>
      <c r="F19" s="10">
        <f t="shared" si="2"/>
        <v>0</v>
      </c>
      <c r="G19" s="10">
        <f t="shared" si="2"/>
        <v>0</v>
      </c>
      <c r="H19" s="10">
        <f t="shared" si="2"/>
        <v>0</v>
      </c>
      <c r="I19" s="10">
        <f t="shared" ref="I19:I61" si="3">SUM(C19,D19:H19)</f>
        <v>517.51</v>
      </c>
      <c r="J19" s="10">
        <f t="shared" ref="J19:K19" si="4">SUM(J34:J38)</f>
        <v>517.5099226466383</v>
      </c>
      <c r="K19" s="10">
        <f t="shared" si="4"/>
        <v>7.7353361675136512E-5</v>
      </c>
    </row>
    <row r="20" spans="1:13" x14ac:dyDescent="0.3">
      <c r="A20" s="9" t="s">
        <v>59</v>
      </c>
      <c r="B20" s="4"/>
      <c r="C20" s="10">
        <v>230.31</v>
      </c>
      <c r="D20" s="10">
        <f t="shared" ref="D20:H20" si="5">SUM(D45:D49)</f>
        <v>0</v>
      </c>
      <c r="E20" s="10">
        <f t="shared" si="5"/>
        <v>0</v>
      </c>
      <c r="F20" s="10">
        <f t="shared" si="5"/>
        <v>0</v>
      </c>
      <c r="G20" s="10">
        <f t="shared" si="5"/>
        <v>0</v>
      </c>
      <c r="H20" s="10">
        <f t="shared" si="5"/>
        <v>-32.049999999999997</v>
      </c>
      <c r="I20" s="10">
        <f t="shared" si="3"/>
        <v>198.26</v>
      </c>
      <c r="J20" s="10">
        <f>SUM(J45:J49)</f>
        <v>198.23653069001753</v>
      </c>
      <c r="K20" s="10">
        <f t="shared" ref="K20" si="6">SUM(K45:K47)</f>
        <v>3.5698156826065031E-3</v>
      </c>
    </row>
    <row r="21" spans="1:13" x14ac:dyDescent="0.3">
      <c r="A21" s="9" t="s">
        <v>60</v>
      </c>
      <c r="B21" s="4"/>
      <c r="C21" s="10">
        <v>68.400000000000006</v>
      </c>
      <c r="D21" s="10">
        <f>SUM(D40:D43)</f>
        <v>0</v>
      </c>
      <c r="E21" s="10">
        <f t="shared" ref="E21:H21" si="7">SUM(E40:E43)</f>
        <v>0</v>
      </c>
      <c r="F21" s="10">
        <f t="shared" si="7"/>
        <v>0</v>
      </c>
      <c r="G21" s="10">
        <f t="shared" si="7"/>
        <v>0</v>
      </c>
      <c r="H21" s="10">
        <f t="shared" si="7"/>
        <v>0</v>
      </c>
      <c r="I21" s="10">
        <f t="shared" si="3"/>
        <v>68.400000000000006</v>
      </c>
      <c r="J21" s="10">
        <f t="shared" ref="J21" si="8">SUM(J40:J43)</f>
        <v>68.401389143131524</v>
      </c>
      <c r="K21" s="10">
        <f>SUM(K40:K43)</f>
        <v>-1.3891431315325997E-3</v>
      </c>
    </row>
    <row r="22" spans="1:13" s="12" customFormat="1" x14ac:dyDescent="0.3">
      <c r="A22" s="11" t="s">
        <v>61</v>
      </c>
      <c r="B22" s="10"/>
      <c r="C22" s="10">
        <v>379.65</v>
      </c>
      <c r="D22" s="10">
        <f>SUM(D51:D53)</f>
        <v>0</v>
      </c>
      <c r="E22" s="10">
        <f>SUM(E51:E53)</f>
        <v>0</v>
      </c>
      <c r="F22" s="10">
        <f>SUM(F51:F53)</f>
        <v>0</v>
      </c>
      <c r="G22" s="10">
        <f>SUM(G51:G53)</f>
        <v>0</v>
      </c>
      <c r="H22" s="10">
        <f>SUM(H51:H53)</f>
        <v>0</v>
      </c>
      <c r="I22" s="10">
        <f t="shared" si="3"/>
        <v>379.65</v>
      </c>
      <c r="J22" s="10">
        <f>SUM(J51:J53)</f>
        <v>379.65199125107773</v>
      </c>
      <c r="K22" s="10">
        <f>SUM(K51:K53)</f>
        <v>-1.9912510777260195E-3</v>
      </c>
      <c r="M22" s="2"/>
    </row>
    <row r="23" spans="1:13" x14ac:dyDescent="0.3">
      <c r="A23" s="9" t="s">
        <v>62</v>
      </c>
      <c r="B23" s="4"/>
      <c r="C23" s="10">
        <v>411.1</v>
      </c>
      <c r="D23" s="10">
        <f>SUM(D55:D60)</f>
        <v>0</v>
      </c>
      <c r="E23" s="10">
        <f t="shared" ref="E23:H23" si="9">SUM(E55:E60)</f>
        <v>0</v>
      </c>
      <c r="F23" s="10">
        <f t="shared" si="9"/>
        <v>0</v>
      </c>
      <c r="G23" s="10">
        <f t="shared" si="9"/>
        <v>0</v>
      </c>
      <c r="H23" s="10">
        <f t="shared" si="9"/>
        <v>0</v>
      </c>
      <c r="I23" s="10">
        <f t="shared" si="3"/>
        <v>411.1</v>
      </c>
      <c r="J23" s="10">
        <f t="shared" ref="J23:K23" si="10">SUM(J55:J60)</f>
        <v>411.1043212260505</v>
      </c>
      <c r="K23" s="10">
        <f t="shared" si="10"/>
        <v>5.6787739494836842E-3</v>
      </c>
    </row>
    <row r="24" spans="1:13" x14ac:dyDescent="0.3">
      <c r="A24" s="9" t="s">
        <v>63</v>
      </c>
      <c r="B24" s="4"/>
      <c r="C24" s="10">
        <v>-50.5</v>
      </c>
      <c r="D24" s="10">
        <f>D62</f>
        <v>0</v>
      </c>
      <c r="E24" s="10">
        <f t="shared" ref="E24:H24" si="11">E62</f>
        <v>0</v>
      </c>
      <c r="F24" s="10">
        <f t="shared" si="11"/>
        <v>0</v>
      </c>
      <c r="G24" s="10">
        <f t="shared" si="11"/>
        <v>0</v>
      </c>
      <c r="H24" s="10">
        <f t="shared" si="11"/>
        <v>0</v>
      </c>
      <c r="I24" s="10">
        <f t="shared" si="3"/>
        <v>-50.5</v>
      </c>
      <c r="J24" s="10">
        <f t="shared" ref="J24:K24" si="12">J62</f>
        <v>-50.492506214403676</v>
      </c>
      <c r="K24" s="10">
        <f t="shared" si="12"/>
        <v>-7.4937855963241873E-3</v>
      </c>
    </row>
    <row r="25" spans="1:13" s="3" customFormat="1" x14ac:dyDescent="0.3">
      <c r="A25" s="9" t="s">
        <v>6</v>
      </c>
      <c r="B25" s="9"/>
      <c r="C25" s="11">
        <v>1558.91</v>
      </c>
      <c r="D25" s="10">
        <f>SUM(D18:D24)</f>
        <v>0</v>
      </c>
      <c r="E25" s="10">
        <f t="shared" ref="E25:K25" si="13">SUM(E18:E24)</f>
        <v>0</v>
      </c>
      <c r="F25" s="10">
        <f t="shared" si="13"/>
        <v>0</v>
      </c>
      <c r="G25" s="10">
        <f t="shared" si="13"/>
        <v>0</v>
      </c>
      <c r="H25" s="10">
        <f t="shared" si="13"/>
        <v>-32.049999999999997</v>
      </c>
      <c r="I25" s="11">
        <f t="shared" si="3"/>
        <v>1526.8600000000001</v>
      </c>
      <c r="J25" s="11">
        <f>SUM(J18:J24)</f>
        <v>1526.8519993427128</v>
      </c>
      <c r="K25" s="11">
        <f t="shared" si="13"/>
        <v>-1.8988370126430953E-3</v>
      </c>
      <c r="M25" s="2"/>
    </row>
    <row r="26" spans="1:13" x14ac:dyDescent="0.3">
      <c r="A26" s="3"/>
      <c r="B26" s="3"/>
      <c r="C26" s="13"/>
      <c r="D26" s="13"/>
      <c r="E26" s="13"/>
      <c r="F26" s="13"/>
      <c r="G26" s="13"/>
      <c r="H26" s="13"/>
      <c r="I26" s="13"/>
    </row>
    <row r="27" spans="1:13" x14ac:dyDescent="0.3">
      <c r="A27" s="11" t="s">
        <v>64</v>
      </c>
      <c r="B27" s="4" t="s">
        <v>65</v>
      </c>
      <c r="C27" s="10">
        <v>0</v>
      </c>
      <c r="D27" s="10"/>
      <c r="E27" s="10"/>
      <c r="F27" s="10"/>
      <c r="G27" s="10"/>
      <c r="H27" s="10"/>
      <c r="I27" s="10">
        <f t="shared" si="3"/>
        <v>0</v>
      </c>
      <c r="J27" s="4">
        <v>0</v>
      </c>
      <c r="K27" s="10">
        <f t="shared" ref="K27:K51" si="14">I27-J27</f>
        <v>0</v>
      </c>
    </row>
    <row r="28" spans="1:13" x14ac:dyDescent="0.3">
      <c r="A28" s="11" t="s">
        <v>64</v>
      </c>
      <c r="B28" s="4" t="s">
        <v>66</v>
      </c>
      <c r="C28" s="10">
        <v>0</v>
      </c>
      <c r="D28" s="10"/>
      <c r="E28" s="10"/>
      <c r="F28" s="10"/>
      <c r="G28" s="10"/>
      <c r="H28" s="10"/>
      <c r="I28" s="10">
        <f t="shared" si="3"/>
        <v>0</v>
      </c>
      <c r="J28" s="4">
        <v>0</v>
      </c>
      <c r="K28" s="10">
        <f t="shared" si="14"/>
        <v>0</v>
      </c>
    </row>
    <row r="29" spans="1:13" x14ac:dyDescent="0.3">
      <c r="A29" s="11" t="s">
        <v>64</v>
      </c>
      <c r="B29" s="4" t="s">
        <v>7</v>
      </c>
      <c r="C29" s="10">
        <v>2.74</v>
      </c>
      <c r="D29" s="10"/>
      <c r="E29" s="10"/>
      <c r="F29" s="10"/>
      <c r="G29" s="10"/>
      <c r="H29" s="10"/>
      <c r="I29" s="10">
        <f t="shared" si="3"/>
        <v>2.74</v>
      </c>
      <c r="J29" s="4">
        <v>2.7393159387439106</v>
      </c>
      <c r="K29" s="10">
        <f>I29-J29</f>
        <v>6.8406125608966306E-4</v>
      </c>
    </row>
    <row r="30" spans="1:13" x14ac:dyDescent="0.3">
      <c r="A30" s="11" t="s">
        <v>64</v>
      </c>
      <c r="B30" s="4" t="s">
        <v>67</v>
      </c>
      <c r="C30" s="10">
        <v>7.42</v>
      </c>
      <c r="D30" s="10"/>
      <c r="E30" s="10"/>
      <c r="F30" s="10"/>
      <c r="G30" s="10"/>
      <c r="H30" s="10"/>
      <c r="I30" s="10">
        <f t="shared" si="3"/>
        <v>7.42</v>
      </c>
      <c r="J30" s="10">
        <v>7.42</v>
      </c>
      <c r="K30" s="10"/>
    </row>
    <row r="31" spans="1:13" x14ac:dyDescent="0.3">
      <c r="A31" s="11" t="s">
        <v>64</v>
      </c>
      <c r="B31" s="4" t="s">
        <v>68</v>
      </c>
      <c r="C31" s="10">
        <v>-7.42</v>
      </c>
      <c r="D31" s="10"/>
      <c r="E31" s="10"/>
      <c r="F31" s="10"/>
      <c r="G31" s="10"/>
      <c r="H31" s="10"/>
      <c r="I31" s="10">
        <f t="shared" si="3"/>
        <v>-7.42</v>
      </c>
      <c r="J31" s="10">
        <v>-7.42</v>
      </c>
      <c r="K31" s="10"/>
    </row>
    <row r="32" spans="1:13" x14ac:dyDescent="0.3">
      <c r="A32" s="11" t="s">
        <v>64</v>
      </c>
      <c r="B32" s="4" t="s">
        <v>69</v>
      </c>
      <c r="C32" s="10">
        <v>-0.3</v>
      </c>
      <c r="D32" s="10"/>
      <c r="E32" s="10"/>
      <c r="F32" s="10"/>
      <c r="G32" s="10"/>
      <c r="H32" s="10"/>
      <c r="I32" s="10">
        <f t="shared" si="3"/>
        <v>-0.3</v>
      </c>
      <c r="J32" s="4">
        <v>-0.29896533854308471</v>
      </c>
      <c r="K32" s="10">
        <f t="shared" si="14"/>
        <v>-1.0346614569152757E-3</v>
      </c>
    </row>
    <row r="33" spans="1:11" s="3" customFormat="1" x14ac:dyDescent="0.3">
      <c r="A33" s="11" t="s">
        <v>64</v>
      </c>
      <c r="B33" s="9" t="s">
        <v>6</v>
      </c>
      <c r="C33" s="11">
        <f t="shared" ref="C33:K33" si="15">SUM(C27:C32)</f>
        <v>2.4400000000000004</v>
      </c>
      <c r="D33" s="11">
        <f t="shared" si="15"/>
        <v>0</v>
      </c>
      <c r="E33" s="11">
        <f t="shared" si="15"/>
        <v>0</v>
      </c>
      <c r="F33" s="11">
        <f t="shared" si="15"/>
        <v>0</v>
      </c>
      <c r="G33" s="11">
        <f t="shared" si="15"/>
        <v>0</v>
      </c>
      <c r="H33" s="11">
        <f t="shared" si="15"/>
        <v>0</v>
      </c>
      <c r="I33" s="11">
        <f t="shared" si="3"/>
        <v>2.4400000000000004</v>
      </c>
      <c r="J33" s="11">
        <f t="shared" si="15"/>
        <v>2.4403506002008259</v>
      </c>
      <c r="K33" s="11">
        <f t="shared" si="15"/>
        <v>-3.5060020082561261E-4</v>
      </c>
    </row>
    <row r="34" spans="1:11" x14ac:dyDescent="0.3">
      <c r="A34" s="11" t="s">
        <v>58</v>
      </c>
      <c r="B34" s="4" t="s">
        <v>8</v>
      </c>
      <c r="C34" s="10">
        <v>85.19</v>
      </c>
      <c r="D34" s="10"/>
      <c r="E34" s="10"/>
      <c r="F34" s="10">
        <f>-F35</f>
        <v>9.14</v>
      </c>
      <c r="G34" s="10"/>
      <c r="H34" s="10"/>
      <c r="I34" s="10">
        <f t="shared" si="3"/>
        <v>94.33</v>
      </c>
      <c r="J34" s="4">
        <v>94.342770477270832</v>
      </c>
      <c r="K34" s="10">
        <f t="shared" si="14"/>
        <v>-1.2770477270834135E-2</v>
      </c>
    </row>
    <row r="35" spans="1:11" x14ac:dyDescent="0.3">
      <c r="A35" s="11" t="s">
        <v>58</v>
      </c>
      <c r="B35" s="4" t="s">
        <v>9</v>
      </c>
      <c r="C35" s="10">
        <v>389.68</v>
      </c>
      <c r="D35" s="10">
        <f>-D36</f>
        <v>109.84</v>
      </c>
      <c r="E35" s="10">
        <f>-71.29-1.37</f>
        <v>-72.660000000000011</v>
      </c>
      <c r="F35" s="10">
        <v>-9.14</v>
      </c>
      <c r="G35" s="10"/>
      <c r="H35" s="10"/>
      <c r="I35" s="10">
        <f>SUM(C35,D35:H35)</f>
        <v>417.71999999999997</v>
      </c>
      <c r="J35" s="4">
        <v>417.70920125239729</v>
      </c>
      <c r="K35" s="10">
        <f t="shared" si="14"/>
        <v>1.0798747602677849E-2</v>
      </c>
    </row>
    <row r="36" spans="1:11" x14ac:dyDescent="0.3">
      <c r="A36" s="11" t="s">
        <v>58</v>
      </c>
      <c r="B36" s="4" t="s">
        <v>70</v>
      </c>
      <c r="C36" s="10">
        <v>109.84</v>
      </c>
      <c r="D36" s="10">
        <f>-C36</f>
        <v>-109.84</v>
      </c>
      <c r="E36" s="10"/>
      <c r="F36" s="10"/>
      <c r="G36" s="10"/>
      <c r="H36" s="10"/>
      <c r="I36" s="10">
        <f t="shared" si="3"/>
        <v>0</v>
      </c>
      <c r="J36" s="4">
        <v>0</v>
      </c>
      <c r="K36" s="10">
        <f t="shared" si="14"/>
        <v>0</v>
      </c>
    </row>
    <row r="37" spans="1:11" x14ac:dyDescent="0.3">
      <c r="A37" s="11" t="s">
        <v>58</v>
      </c>
      <c r="B37" s="4" t="s">
        <v>10</v>
      </c>
      <c r="C37" s="10"/>
      <c r="D37" s="10"/>
      <c r="E37" s="10">
        <f>-E35</f>
        <v>72.660000000000011</v>
      </c>
      <c r="F37" s="10"/>
      <c r="G37" s="10"/>
      <c r="H37" s="10"/>
      <c r="I37" s="10">
        <f t="shared" si="3"/>
        <v>72.660000000000011</v>
      </c>
      <c r="J37" s="4">
        <v>72.666056751180591</v>
      </c>
      <c r="K37" s="10">
        <f t="shared" si="14"/>
        <v>-6.0567511805800223E-3</v>
      </c>
    </row>
    <row r="38" spans="1:11" x14ac:dyDescent="0.3">
      <c r="A38" s="11" t="s">
        <v>58</v>
      </c>
      <c r="B38" s="4" t="s">
        <v>69</v>
      </c>
      <c r="C38" s="10">
        <v>-67.2</v>
      </c>
      <c r="D38" s="10"/>
      <c r="E38" s="10"/>
      <c r="F38" s="10"/>
      <c r="G38" s="10"/>
      <c r="H38" s="10"/>
      <c r="I38" s="10">
        <f t="shared" si="3"/>
        <v>-67.2</v>
      </c>
      <c r="J38" s="4">
        <f>-8.18607933046782-49.1100559242198-9.91197057952279</f>
        <v>-67.208105834210414</v>
      </c>
      <c r="K38" s="10">
        <f t="shared" si="14"/>
        <v>8.1058342104114445E-3</v>
      </c>
    </row>
    <row r="39" spans="1:11" s="3" customFormat="1" x14ac:dyDescent="0.3">
      <c r="A39" s="11" t="s">
        <v>58</v>
      </c>
      <c r="B39" s="9" t="s">
        <v>6</v>
      </c>
      <c r="C39" s="11">
        <f t="shared" ref="C39:K39" si="16">SUM(C34:C38)</f>
        <v>517.51</v>
      </c>
      <c r="D39" s="11">
        <f t="shared" si="16"/>
        <v>0</v>
      </c>
      <c r="E39" s="11">
        <f t="shared" si="16"/>
        <v>0</v>
      </c>
      <c r="F39" s="11">
        <f t="shared" si="16"/>
        <v>0</v>
      </c>
      <c r="G39" s="11">
        <f t="shared" si="16"/>
        <v>0</v>
      </c>
      <c r="H39" s="11">
        <f t="shared" si="16"/>
        <v>0</v>
      </c>
      <c r="I39" s="11">
        <f t="shared" si="3"/>
        <v>517.51</v>
      </c>
      <c r="J39" s="11">
        <f t="shared" si="16"/>
        <v>517.5099226466383</v>
      </c>
      <c r="K39" s="11">
        <f t="shared" si="16"/>
        <v>7.7353361675136512E-5</v>
      </c>
    </row>
    <row r="40" spans="1:11" x14ac:dyDescent="0.3">
      <c r="A40" s="11" t="s">
        <v>60</v>
      </c>
      <c r="B40" s="4" t="s">
        <v>71</v>
      </c>
      <c r="C40" s="10">
        <v>47.5</v>
      </c>
      <c r="D40" s="10"/>
      <c r="E40" s="10"/>
      <c r="F40" s="10"/>
      <c r="G40" s="10"/>
      <c r="H40" s="10"/>
      <c r="I40" s="10">
        <f t="shared" si="3"/>
        <v>47.5</v>
      </c>
      <c r="J40" s="4">
        <v>47.501389143131533</v>
      </c>
      <c r="K40" s="10">
        <f t="shared" si="14"/>
        <v>-1.3891431315329328E-3</v>
      </c>
    </row>
    <row r="41" spans="1:11" x14ac:dyDescent="0.3">
      <c r="A41" s="11" t="s">
        <v>60</v>
      </c>
      <c r="B41" s="4" t="s">
        <v>72</v>
      </c>
      <c r="C41" s="10">
        <v>-5.5</v>
      </c>
      <c r="D41" s="10"/>
      <c r="E41" s="10"/>
      <c r="F41" s="10"/>
      <c r="G41" s="10"/>
      <c r="H41" s="10"/>
      <c r="I41" s="10">
        <f t="shared" si="3"/>
        <v>-5.5</v>
      </c>
      <c r="J41" s="4">
        <v>-5.5</v>
      </c>
      <c r="K41" s="10">
        <f t="shared" si="14"/>
        <v>0</v>
      </c>
    </row>
    <row r="42" spans="1:11" x14ac:dyDescent="0.3">
      <c r="A42" s="11" t="s">
        <v>60</v>
      </c>
      <c r="B42" s="4" t="s">
        <v>73</v>
      </c>
      <c r="C42" s="10">
        <v>26.97</v>
      </c>
      <c r="D42" s="10"/>
      <c r="E42" s="10"/>
      <c r="F42" s="10"/>
      <c r="G42" s="10"/>
      <c r="H42" s="10"/>
      <c r="I42" s="10">
        <f t="shared" si="3"/>
        <v>26.97</v>
      </c>
      <c r="J42" s="4">
        <v>26.966269199999999</v>
      </c>
      <c r="K42" s="10">
        <f t="shared" si="14"/>
        <v>3.73079999999959E-3</v>
      </c>
    </row>
    <row r="43" spans="1:11" x14ac:dyDescent="0.3">
      <c r="A43" s="11" t="s">
        <v>60</v>
      </c>
      <c r="B43" s="4" t="s">
        <v>74</v>
      </c>
      <c r="C43" s="10">
        <v>-0.56999999999999995</v>
      </c>
      <c r="D43" s="10"/>
      <c r="E43" s="10"/>
      <c r="F43" s="10"/>
      <c r="G43" s="10"/>
      <c r="H43" s="10"/>
      <c r="I43" s="10">
        <f t="shared" si="3"/>
        <v>-0.56999999999999995</v>
      </c>
      <c r="J43" s="4">
        <v>-0.56626920000000069</v>
      </c>
      <c r="K43" s="10">
        <f t="shared" si="14"/>
        <v>-3.7307999999992569E-3</v>
      </c>
    </row>
    <row r="44" spans="1:11" s="3" customFormat="1" x14ac:dyDescent="0.3">
      <c r="A44" s="11" t="s">
        <v>60</v>
      </c>
      <c r="B44" s="9" t="s">
        <v>6</v>
      </c>
      <c r="C44" s="11">
        <f t="shared" ref="C44:K44" si="17">SUM(C40:C43)</f>
        <v>68.400000000000006</v>
      </c>
      <c r="D44" s="11">
        <f t="shared" si="17"/>
        <v>0</v>
      </c>
      <c r="E44" s="11">
        <f t="shared" si="17"/>
        <v>0</v>
      </c>
      <c r="F44" s="11">
        <f t="shared" si="17"/>
        <v>0</v>
      </c>
      <c r="G44" s="11">
        <f t="shared" si="17"/>
        <v>0</v>
      </c>
      <c r="H44" s="11">
        <f t="shared" si="17"/>
        <v>0</v>
      </c>
      <c r="I44" s="11">
        <f t="shared" si="3"/>
        <v>68.400000000000006</v>
      </c>
      <c r="J44" s="11">
        <f t="shared" si="17"/>
        <v>68.401389143131524</v>
      </c>
      <c r="K44" s="11">
        <f t="shared" si="17"/>
        <v>-1.3891431315325997E-3</v>
      </c>
    </row>
    <row r="45" spans="1:11" x14ac:dyDescent="0.3">
      <c r="A45" s="11" t="s">
        <v>59</v>
      </c>
      <c r="B45" s="4" t="s">
        <v>75</v>
      </c>
      <c r="C45" s="10">
        <v>143.6</v>
      </c>
      <c r="D45" s="10"/>
      <c r="E45" s="10"/>
      <c r="F45" s="10"/>
      <c r="G45" s="10"/>
      <c r="H45" s="10"/>
      <c r="I45" s="10">
        <f t="shared" si="3"/>
        <v>143.6</v>
      </c>
      <c r="J45" s="4">
        <v>143.59</v>
      </c>
      <c r="K45" s="10">
        <f t="shared" si="14"/>
        <v>9.9999999999909051E-3</v>
      </c>
    </row>
    <row r="46" spans="1:11" x14ac:dyDescent="0.3">
      <c r="A46" s="11" t="s">
        <v>59</v>
      </c>
      <c r="B46" s="4" t="s">
        <v>76</v>
      </c>
      <c r="C46" s="10">
        <v>23.41</v>
      </c>
      <c r="D46" s="10"/>
      <c r="E46" s="10"/>
      <c r="F46" s="10"/>
      <c r="G46" s="10"/>
      <c r="H46" s="10"/>
      <c r="I46" s="10">
        <f t="shared" si="3"/>
        <v>23.41</v>
      </c>
      <c r="J46" s="4">
        <v>23.410937347307993</v>
      </c>
      <c r="K46" s="10">
        <f t="shared" si="14"/>
        <v>-9.3734730799255317E-4</v>
      </c>
    </row>
    <row r="47" spans="1:11" x14ac:dyDescent="0.3">
      <c r="A47" s="11" t="s">
        <v>59</v>
      </c>
      <c r="B47" s="4" t="s">
        <v>77</v>
      </c>
      <c r="C47" s="10">
        <f>33.7+1.13</f>
        <v>34.830000000000005</v>
      </c>
      <c r="D47" s="10"/>
      <c r="E47" s="10"/>
      <c r="F47" s="10"/>
      <c r="G47" s="10"/>
      <c r="H47" s="10"/>
      <c r="I47" s="10">
        <f t="shared" si="3"/>
        <v>34.830000000000005</v>
      </c>
      <c r="J47" s="4">
        <v>34.835492837009397</v>
      </c>
      <c r="K47" s="10">
        <f t="shared" si="14"/>
        <v>-5.4928370093918488E-3</v>
      </c>
    </row>
    <row r="48" spans="1:11" x14ac:dyDescent="0.3">
      <c r="A48" s="11" t="s">
        <v>59</v>
      </c>
      <c r="B48" s="4" t="s">
        <v>74</v>
      </c>
      <c r="C48" s="10">
        <v>-3.6</v>
      </c>
      <c r="D48" s="10"/>
      <c r="E48" s="10"/>
      <c r="F48" s="10"/>
      <c r="G48" s="10"/>
      <c r="H48" s="10"/>
      <c r="I48" s="10">
        <f t="shared" si="3"/>
        <v>-3.6</v>
      </c>
      <c r="J48" s="4">
        <v>-3.5998994942998701</v>
      </c>
      <c r="K48" s="10">
        <f t="shared" si="14"/>
        <v>-1.005057001299825E-4</v>
      </c>
    </row>
    <row r="49" spans="1:11" x14ac:dyDescent="0.3">
      <c r="A49" s="11" t="s">
        <v>59</v>
      </c>
      <c r="B49" s="4" t="s">
        <v>91</v>
      </c>
      <c r="C49" s="10">
        <v>32.049999999999997</v>
      </c>
      <c r="D49" s="10"/>
      <c r="E49" s="10"/>
      <c r="F49" s="10"/>
      <c r="G49" s="10"/>
      <c r="H49" s="10">
        <f>-C49</f>
        <v>-32.049999999999997</v>
      </c>
      <c r="I49" s="10">
        <f t="shared" si="3"/>
        <v>0</v>
      </c>
      <c r="J49" s="4">
        <v>0</v>
      </c>
      <c r="K49" s="10">
        <f t="shared" si="14"/>
        <v>0</v>
      </c>
    </row>
    <row r="50" spans="1:11" x14ac:dyDescent="0.3">
      <c r="A50" s="11" t="s">
        <v>59</v>
      </c>
      <c r="B50" s="9" t="s">
        <v>6</v>
      </c>
      <c r="C50" s="11">
        <f t="shared" ref="C50:I50" si="18">SUM(C45:C49)</f>
        <v>230.29000000000002</v>
      </c>
      <c r="D50" s="11">
        <f t="shared" si="18"/>
        <v>0</v>
      </c>
      <c r="E50" s="11">
        <f t="shared" si="18"/>
        <v>0</v>
      </c>
      <c r="F50" s="11">
        <f t="shared" si="18"/>
        <v>0</v>
      </c>
      <c r="G50" s="11">
        <f t="shared" si="18"/>
        <v>0</v>
      </c>
      <c r="H50" s="11">
        <f t="shared" si="18"/>
        <v>-32.049999999999997</v>
      </c>
      <c r="I50" s="11">
        <f t="shared" si="18"/>
        <v>198.24</v>
      </c>
      <c r="J50" s="11">
        <f>SUM(J45:J49)</f>
        <v>198.23653069001753</v>
      </c>
      <c r="K50" s="11">
        <f t="shared" ref="K50" si="19">SUM(K45:K49)</f>
        <v>3.4693099824765206E-3</v>
      </c>
    </row>
    <row r="51" spans="1:11" s="12" customFormat="1" x14ac:dyDescent="0.3">
      <c r="A51" s="11" t="s">
        <v>61</v>
      </c>
      <c r="B51" s="10" t="s">
        <v>78</v>
      </c>
      <c r="C51" s="10">
        <v>33.700000000000003</v>
      </c>
      <c r="D51" s="10"/>
      <c r="E51" s="10"/>
      <c r="F51" s="10"/>
      <c r="G51" s="10"/>
      <c r="H51" s="10"/>
      <c r="I51" s="10">
        <f t="shared" si="3"/>
        <v>33.700000000000003</v>
      </c>
      <c r="J51" s="4">
        <v>33.697053369412842</v>
      </c>
      <c r="K51" s="10">
        <f t="shared" si="14"/>
        <v>2.9466305871608256E-3</v>
      </c>
    </row>
    <row r="52" spans="1:11" s="12" customFormat="1" x14ac:dyDescent="0.3">
      <c r="A52" s="11" t="s">
        <v>61</v>
      </c>
      <c r="B52" s="10" t="s">
        <v>79</v>
      </c>
      <c r="C52" s="10">
        <v>190.41</v>
      </c>
      <c r="D52" s="10"/>
      <c r="E52" s="10"/>
      <c r="F52" s="10"/>
      <c r="G52" s="10">
        <f>-G53</f>
        <v>155.54</v>
      </c>
      <c r="H52" s="10"/>
      <c r="I52" s="10">
        <f t="shared" si="3"/>
        <v>345.95</v>
      </c>
      <c r="J52" s="4">
        <v>345.95493788166488</v>
      </c>
      <c r="K52" s="10">
        <f>I52-J52</f>
        <v>-4.9378816648868451E-3</v>
      </c>
    </row>
    <row r="53" spans="1:11" s="12" customFormat="1" x14ac:dyDescent="0.3">
      <c r="A53" s="11" t="s">
        <v>61</v>
      </c>
      <c r="B53" s="10" t="s">
        <v>80</v>
      </c>
      <c r="C53" s="10">
        <v>155.54</v>
      </c>
      <c r="D53" s="10"/>
      <c r="E53" s="10"/>
      <c r="F53" s="10"/>
      <c r="G53" s="10">
        <f>-C53</f>
        <v>-155.54</v>
      </c>
      <c r="H53" s="10"/>
      <c r="I53" s="10">
        <f>SUM(C53,D53:H53)</f>
        <v>0</v>
      </c>
      <c r="J53" s="10">
        <v>0</v>
      </c>
      <c r="K53" s="10">
        <f t="shared" ref="K53:K60" si="20">I53-J53</f>
        <v>0</v>
      </c>
    </row>
    <row r="54" spans="1:11" s="12" customFormat="1" x14ac:dyDescent="0.3">
      <c r="A54" s="11" t="s">
        <v>61</v>
      </c>
      <c r="B54" s="9" t="s">
        <v>6</v>
      </c>
      <c r="C54" s="11">
        <f t="shared" ref="C54:H54" si="21">SUM(C51:C53)</f>
        <v>379.65</v>
      </c>
      <c r="D54" s="11">
        <f t="shared" si="21"/>
        <v>0</v>
      </c>
      <c r="E54" s="11">
        <f t="shared" si="21"/>
        <v>0</v>
      </c>
      <c r="F54" s="11">
        <f t="shared" si="21"/>
        <v>0</v>
      </c>
      <c r="G54" s="11">
        <f t="shared" si="21"/>
        <v>0</v>
      </c>
      <c r="H54" s="11">
        <f t="shared" si="21"/>
        <v>0</v>
      </c>
      <c r="I54" s="11">
        <f t="shared" si="3"/>
        <v>379.65</v>
      </c>
      <c r="J54" s="11">
        <f>SUM(J51:J53)</f>
        <v>379.65199125107773</v>
      </c>
      <c r="K54" s="11">
        <f>SUM(K51:K53)</f>
        <v>-1.9912510777260195E-3</v>
      </c>
    </row>
    <row r="55" spans="1:11" x14ac:dyDescent="0.3">
      <c r="A55" s="11" t="s">
        <v>81</v>
      </c>
      <c r="B55" s="4" t="s">
        <v>82</v>
      </c>
      <c r="C55" s="10">
        <v>157.81</v>
      </c>
      <c r="D55" s="10"/>
      <c r="E55" s="10"/>
      <c r="F55" s="10"/>
      <c r="G55" s="10">
        <f>-G56</f>
        <v>110.08</v>
      </c>
      <c r="H55" s="10"/>
      <c r="I55" s="10">
        <f t="shared" si="3"/>
        <v>267.89</v>
      </c>
      <c r="J55" s="10">
        <v>267.89</v>
      </c>
      <c r="K55" s="10">
        <f t="shared" si="20"/>
        <v>0</v>
      </c>
    </row>
    <row r="56" spans="1:11" x14ac:dyDescent="0.3">
      <c r="A56" s="11" t="s">
        <v>81</v>
      </c>
      <c r="B56" s="4" t="s">
        <v>83</v>
      </c>
      <c r="C56" s="10">
        <v>110.08</v>
      </c>
      <c r="D56" s="10"/>
      <c r="E56" s="10"/>
      <c r="F56" s="10"/>
      <c r="G56" s="10">
        <f>-C56</f>
        <v>-110.08</v>
      </c>
      <c r="H56" s="10"/>
      <c r="I56" s="10">
        <f t="shared" si="3"/>
        <v>0</v>
      </c>
      <c r="J56" s="4">
        <v>0</v>
      </c>
      <c r="K56" s="10">
        <f t="shared" si="20"/>
        <v>0</v>
      </c>
    </row>
    <row r="57" spans="1:11" x14ac:dyDescent="0.3">
      <c r="A57" s="11" t="s">
        <v>81</v>
      </c>
      <c r="B57" s="4" t="s">
        <v>84</v>
      </c>
      <c r="C57" s="10">
        <v>69.7</v>
      </c>
      <c r="D57" s="10"/>
      <c r="E57" s="10"/>
      <c r="F57" s="10"/>
      <c r="G57" s="10">
        <f>-G58</f>
        <v>47.91</v>
      </c>
      <c r="H57" s="10"/>
      <c r="I57" s="10">
        <f t="shared" si="3"/>
        <v>117.61</v>
      </c>
      <c r="J57" s="4">
        <v>117.6051268743249</v>
      </c>
      <c r="K57" s="10">
        <f t="shared" si="20"/>
        <v>4.8731256751040064E-3</v>
      </c>
    </row>
    <row r="58" spans="1:11" x14ac:dyDescent="0.3">
      <c r="A58" s="11" t="s">
        <v>81</v>
      </c>
      <c r="B58" s="4" t="s">
        <v>85</v>
      </c>
      <c r="C58" s="10">
        <v>47.91</v>
      </c>
      <c r="D58" s="10"/>
      <c r="E58" s="10"/>
      <c r="F58" s="10"/>
      <c r="G58" s="10">
        <f>-C58</f>
        <v>-47.91</v>
      </c>
      <c r="H58" s="10"/>
      <c r="I58" s="10">
        <f t="shared" si="3"/>
        <v>0</v>
      </c>
      <c r="J58" s="4">
        <v>0</v>
      </c>
      <c r="K58" s="10">
        <f t="shared" si="20"/>
        <v>0</v>
      </c>
    </row>
    <row r="59" spans="1:11" x14ac:dyDescent="0.3">
      <c r="A59" s="11" t="s">
        <v>81</v>
      </c>
      <c r="B59" s="14" t="s">
        <v>86</v>
      </c>
      <c r="C59" s="10">
        <v>6.89</v>
      </c>
      <c r="D59" s="10"/>
      <c r="E59" s="10"/>
      <c r="F59" s="10"/>
      <c r="G59" s="10"/>
      <c r="H59" s="10"/>
      <c r="I59" s="10">
        <f t="shared" si="3"/>
        <v>6.89</v>
      </c>
      <c r="J59" s="10">
        <v>6.89</v>
      </c>
      <c r="K59" s="10">
        <f t="shared" si="20"/>
        <v>0</v>
      </c>
    </row>
    <row r="60" spans="1:11" x14ac:dyDescent="0.3">
      <c r="A60" s="11" t="s">
        <v>81</v>
      </c>
      <c r="B60" s="4" t="s">
        <v>87</v>
      </c>
      <c r="C60" s="10">
        <v>18.72</v>
      </c>
      <c r="D60" s="10"/>
      <c r="E60" s="10"/>
      <c r="F60" s="10"/>
      <c r="G60" s="10"/>
      <c r="H60" s="10"/>
      <c r="I60" s="10">
        <f t="shared" si="3"/>
        <v>18.72</v>
      </c>
      <c r="J60" s="4">
        <v>18.719194351725619</v>
      </c>
      <c r="K60" s="10">
        <f t="shared" si="20"/>
        <v>8.0564827437967779E-4</v>
      </c>
    </row>
    <row r="61" spans="1:11" s="3" customFormat="1" x14ac:dyDescent="0.3">
      <c r="A61" s="11" t="s">
        <v>81</v>
      </c>
      <c r="B61" s="9" t="s">
        <v>6</v>
      </c>
      <c r="C61" s="11">
        <f t="shared" ref="C61:K61" si="22">SUM(C55:C60)</f>
        <v>411.11</v>
      </c>
      <c r="D61" s="11">
        <f t="shared" si="22"/>
        <v>0</v>
      </c>
      <c r="E61" s="11">
        <f t="shared" si="22"/>
        <v>0</v>
      </c>
      <c r="F61" s="11">
        <f t="shared" si="22"/>
        <v>0</v>
      </c>
      <c r="G61" s="11">
        <f t="shared" si="22"/>
        <v>0</v>
      </c>
      <c r="H61" s="11">
        <f t="shared" si="22"/>
        <v>0</v>
      </c>
      <c r="I61" s="11">
        <f t="shared" si="3"/>
        <v>411.11</v>
      </c>
      <c r="J61" s="11">
        <f t="shared" si="22"/>
        <v>411.1043212260505</v>
      </c>
      <c r="K61" s="11">
        <f t="shared" si="22"/>
        <v>5.6787739494836842E-3</v>
      </c>
    </row>
    <row r="62" spans="1:11" x14ac:dyDescent="0.3">
      <c r="A62" s="9" t="s">
        <v>63</v>
      </c>
      <c r="B62" s="9" t="s">
        <v>6</v>
      </c>
      <c r="C62" s="11">
        <f>C24</f>
        <v>-50.5</v>
      </c>
      <c r="D62" s="11"/>
      <c r="E62" s="11"/>
      <c r="F62" s="11"/>
      <c r="G62" s="11"/>
      <c r="H62" s="11"/>
      <c r="I62" s="10">
        <f>SUM(C62,D62:H62)</f>
        <v>-50.5</v>
      </c>
      <c r="J62" s="4">
        <v>-50.492506214403676</v>
      </c>
      <c r="K62" s="10">
        <f>I62-J62</f>
        <v>-7.4937855963241873E-3</v>
      </c>
    </row>
    <row r="63" spans="1:11" x14ac:dyDescent="0.3">
      <c r="B63" s="15"/>
      <c r="C63" s="16"/>
      <c r="D63" s="16"/>
      <c r="E63" s="16"/>
      <c r="F63" s="16"/>
      <c r="G63" s="16"/>
      <c r="H63" s="16"/>
      <c r="I63" s="16"/>
    </row>
  </sheetData>
  <mergeCells count="2">
    <mergeCell ref="D16:H16"/>
    <mergeCell ref="I16:K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4AA51-65AD-43AE-AA39-232648FBBFC9}">
  <dimension ref="A1:K37"/>
  <sheetViews>
    <sheetView zoomScale="70" zoomScaleNormal="70" workbookViewId="0">
      <selection activeCell="A4" sqref="A4:J4"/>
    </sheetView>
  </sheetViews>
  <sheetFormatPr defaultColWidth="9.140625" defaultRowHeight="18.75" x14ac:dyDescent="0.3"/>
  <cols>
    <col min="1" max="1" width="39.85546875" style="18" customWidth="1"/>
    <col min="2" max="6" width="17.42578125" style="18" customWidth="1"/>
    <col min="7" max="7" width="76" style="20" customWidth="1"/>
    <col min="8" max="10" width="17.42578125" style="18" customWidth="1"/>
    <col min="11" max="16384" width="9.140625" style="18"/>
  </cols>
  <sheetData>
    <row r="1" spans="1:11" x14ac:dyDescent="0.3">
      <c r="A1" s="17" t="s">
        <v>94</v>
      </c>
      <c r="E1" s="19"/>
    </row>
    <row r="2" spans="1:11" ht="38.25" customHeight="1" x14ac:dyDescent="0.3">
      <c r="A2" s="37" t="s">
        <v>98</v>
      </c>
      <c r="B2" s="37"/>
      <c r="C2" s="37"/>
      <c r="D2" s="37"/>
      <c r="E2" s="37"/>
      <c r="F2" s="37"/>
      <c r="G2" s="37"/>
      <c r="H2" s="37"/>
      <c r="I2" s="37"/>
      <c r="J2" s="37"/>
    </row>
    <row r="3" spans="1:11" x14ac:dyDescent="0.3">
      <c r="A3" s="37" t="s">
        <v>102</v>
      </c>
      <c r="B3" s="37"/>
      <c r="C3" s="37"/>
      <c r="D3" s="37"/>
      <c r="E3" s="37"/>
      <c r="F3" s="37"/>
      <c r="G3" s="37"/>
      <c r="H3" s="37"/>
      <c r="I3" s="37"/>
      <c r="J3" s="37"/>
    </row>
    <row r="4" spans="1:11" ht="38.25" customHeight="1" x14ac:dyDescent="0.3">
      <c r="A4" s="37" t="s">
        <v>101</v>
      </c>
      <c r="B4" s="37"/>
      <c r="C4" s="37"/>
      <c r="D4" s="37"/>
      <c r="E4" s="37"/>
      <c r="F4" s="37"/>
      <c r="G4" s="37"/>
      <c r="H4" s="37"/>
      <c r="I4" s="37"/>
      <c r="J4" s="37"/>
    </row>
    <row r="5" spans="1:11" x14ac:dyDescent="0.3">
      <c r="A5" s="38" t="s">
        <v>97</v>
      </c>
      <c r="B5" s="38"/>
      <c r="C5" s="38"/>
      <c r="D5" s="38"/>
      <c r="E5" s="38"/>
      <c r="F5" s="38"/>
      <c r="G5" s="38"/>
      <c r="H5" s="38"/>
      <c r="I5" s="38"/>
      <c r="J5" s="38"/>
    </row>
    <row r="6" spans="1:11" s="23" customFormat="1" ht="94.5" customHeight="1" x14ac:dyDescent="0.3">
      <c r="A6" s="21"/>
      <c r="B6" s="21" t="s">
        <v>0</v>
      </c>
      <c r="C6" s="21" t="s">
        <v>1</v>
      </c>
      <c r="D6" s="21" t="s">
        <v>2</v>
      </c>
      <c r="E6" s="21" t="s">
        <v>95</v>
      </c>
      <c r="F6" s="21" t="s">
        <v>96</v>
      </c>
      <c r="G6" s="21" t="s">
        <v>3</v>
      </c>
      <c r="H6" s="21" t="s">
        <v>4</v>
      </c>
      <c r="I6" s="21" t="s">
        <v>5</v>
      </c>
      <c r="J6" s="22" t="s">
        <v>6</v>
      </c>
    </row>
    <row r="7" spans="1:11" x14ac:dyDescent="0.3">
      <c r="A7" s="24" t="s">
        <v>7</v>
      </c>
      <c r="B7" s="25">
        <v>11.590350600200825</v>
      </c>
      <c r="C7" s="25">
        <v>0</v>
      </c>
      <c r="D7" s="25">
        <v>11.590350600200825</v>
      </c>
      <c r="E7" s="25">
        <v>0</v>
      </c>
      <c r="F7" s="25">
        <v>0</v>
      </c>
      <c r="G7" s="10" t="s">
        <v>92</v>
      </c>
      <c r="H7" s="25">
        <f>D7-E7</f>
        <v>11.590350600200825</v>
      </c>
      <c r="I7" s="25">
        <f t="shared" ref="I7:I20" si="0">F7+E7</f>
        <v>0</v>
      </c>
      <c r="J7" s="25">
        <f t="shared" ref="J7:J20" si="1">SUM(H7:I7)</f>
        <v>11.590350600200825</v>
      </c>
      <c r="K7" s="34"/>
    </row>
    <row r="8" spans="1:11" x14ac:dyDescent="0.3">
      <c r="A8" s="24" t="s">
        <v>8</v>
      </c>
      <c r="B8" s="25">
        <v>162.00562222329637</v>
      </c>
      <c r="C8" s="25">
        <v>-1.6425039219758713</v>
      </c>
      <c r="D8" s="25">
        <v>149.66800000000001</v>
      </c>
      <c r="E8" s="25">
        <v>-7.3</v>
      </c>
      <c r="F8" s="25">
        <v>0</v>
      </c>
      <c r="G8" s="10" t="s">
        <v>99</v>
      </c>
      <c r="H8" s="25">
        <f>D8-E8</f>
        <v>156.96800000000002</v>
      </c>
      <c r="I8" s="25">
        <f t="shared" si="0"/>
        <v>-7.3</v>
      </c>
      <c r="J8" s="25">
        <f t="shared" si="1"/>
        <v>149.66800000000001</v>
      </c>
      <c r="K8" s="34"/>
    </row>
    <row r="9" spans="1:11" x14ac:dyDescent="0.3">
      <c r="A9" s="24" t="s">
        <v>9</v>
      </c>
      <c r="B9" s="25">
        <v>654.16519999796117</v>
      </c>
      <c r="C9" s="25">
        <v>-44.33</v>
      </c>
      <c r="D9" s="25">
        <v>546.68754805173978</v>
      </c>
      <c r="E9" s="25">
        <f>-6.53-1.9</f>
        <v>-8.43</v>
      </c>
      <c r="F9" s="25">
        <f>-0.04*(SUM(D8,D10,D17,D23)-E21)-E21</f>
        <v>-1.5384644731396762</v>
      </c>
      <c r="G9" s="10" t="s">
        <v>93</v>
      </c>
      <c r="H9" s="25">
        <f>D9-E9</f>
        <v>555.11754805173973</v>
      </c>
      <c r="I9" s="25">
        <f t="shared" si="0"/>
        <v>-9.9684644731396759</v>
      </c>
      <c r="J9" s="25">
        <f t="shared" si="1"/>
        <v>545.14908357860008</v>
      </c>
      <c r="K9" s="34"/>
    </row>
    <row r="10" spans="1:11" x14ac:dyDescent="0.3">
      <c r="A10" s="24" t="s">
        <v>10</v>
      </c>
      <c r="B10" s="25">
        <v>82.566689324487569</v>
      </c>
      <c r="C10" s="25">
        <v>-3.8555327212908184</v>
      </c>
      <c r="D10" s="25">
        <v>72.786000000000001</v>
      </c>
      <c r="E10" s="25">
        <v>-9.7799999999999994</v>
      </c>
      <c r="F10" s="25">
        <v>0</v>
      </c>
      <c r="G10" s="10" t="s">
        <v>99</v>
      </c>
      <c r="H10" s="25">
        <f t="shared" ref="H10:H20" si="2">D10-E10</f>
        <v>82.566000000000003</v>
      </c>
      <c r="I10" s="25">
        <f t="shared" si="0"/>
        <v>-9.7799999999999994</v>
      </c>
      <c r="J10" s="25">
        <f t="shared" si="1"/>
        <v>72.786000000000001</v>
      </c>
      <c r="K10" s="34"/>
    </row>
    <row r="11" spans="1:11" x14ac:dyDescent="0.3">
      <c r="A11" s="24" t="s">
        <v>11</v>
      </c>
      <c r="B11" s="25">
        <v>880.26128579841304</v>
      </c>
      <c r="C11" s="25">
        <v>-33.425279366863123</v>
      </c>
      <c r="D11" s="25">
        <v>880.26128579841304</v>
      </c>
      <c r="E11" s="25">
        <v>0</v>
      </c>
      <c r="F11" s="25">
        <f>C11</f>
        <v>-33.425279366863123</v>
      </c>
      <c r="G11" s="10" t="s">
        <v>92</v>
      </c>
      <c r="H11" s="25">
        <f t="shared" si="2"/>
        <v>880.26128579841304</v>
      </c>
      <c r="I11" s="25">
        <f t="shared" si="0"/>
        <v>-33.425279366863123</v>
      </c>
      <c r="J11" s="25">
        <f t="shared" si="1"/>
        <v>846.83600643154989</v>
      </c>
      <c r="K11" s="34"/>
    </row>
    <row r="12" spans="1:11" x14ac:dyDescent="0.3">
      <c r="A12" s="24" t="s">
        <v>12</v>
      </c>
      <c r="B12" s="25">
        <v>135.0712790540509</v>
      </c>
      <c r="C12" s="25">
        <v>0</v>
      </c>
      <c r="D12" s="25">
        <v>127.62429786936343</v>
      </c>
      <c r="E12" s="25">
        <v>0</v>
      </c>
      <c r="F12" s="25">
        <v>0</v>
      </c>
      <c r="G12" s="10" t="s">
        <v>92</v>
      </c>
      <c r="H12" s="25">
        <f t="shared" si="2"/>
        <v>127.62429786936343</v>
      </c>
      <c r="I12" s="25">
        <f t="shared" si="0"/>
        <v>0</v>
      </c>
      <c r="J12" s="25">
        <f t="shared" si="1"/>
        <v>127.62429786936343</v>
      </c>
      <c r="K12" s="34"/>
    </row>
    <row r="13" spans="1:11" x14ac:dyDescent="0.3">
      <c r="A13" s="24" t="s">
        <v>13</v>
      </c>
      <c r="B13" s="25">
        <v>16.630395736370602</v>
      </c>
      <c r="C13" s="25">
        <v>0</v>
      </c>
      <c r="D13" s="25">
        <v>20.018500029224995</v>
      </c>
      <c r="E13" s="25">
        <v>0</v>
      </c>
      <c r="F13" s="25">
        <v>0</v>
      </c>
      <c r="G13" s="10" t="s">
        <v>92</v>
      </c>
      <c r="H13" s="25">
        <f t="shared" si="2"/>
        <v>20.018500029224995</v>
      </c>
      <c r="I13" s="25">
        <f t="shared" si="0"/>
        <v>0</v>
      </c>
      <c r="J13" s="25">
        <f t="shared" si="1"/>
        <v>20.018500029224995</v>
      </c>
      <c r="K13" s="34"/>
    </row>
    <row r="14" spans="1:11" x14ac:dyDescent="0.3">
      <c r="A14" s="24" t="s">
        <v>14</v>
      </c>
      <c r="B14" s="25">
        <v>26.634680000000003</v>
      </c>
      <c r="C14" s="25">
        <v>0</v>
      </c>
      <c r="D14" s="25">
        <v>26.589287673535296</v>
      </c>
      <c r="E14" s="25">
        <v>0</v>
      </c>
      <c r="F14" s="25">
        <v>0</v>
      </c>
      <c r="G14" s="10" t="s">
        <v>92</v>
      </c>
      <c r="H14" s="25">
        <f t="shared" si="2"/>
        <v>26.589287673535296</v>
      </c>
      <c r="I14" s="25">
        <f t="shared" si="0"/>
        <v>0</v>
      </c>
      <c r="J14" s="25">
        <f t="shared" si="1"/>
        <v>26.589287673535296</v>
      </c>
      <c r="K14" s="34"/>
    </row>
    <row r="15" spans="1:11" x14ac:dyDescent="0.3">
      <c r="A15" s="24" t="s">
        <v>15</v>
      </c>
      <c r="B15" s="25">
        <v>374.45575619642267</v>
      </c>
      <c r="C15" s="25">
        <v>-6.6682774512514511</v>
      </c>
      <c r="D15" s="25">
        <v>240.96008473214562</v>
      </c>
      <c r="E15" s="25">
        <v>0</v>
      </c>
      <c r="F15" s="25">
        <v>0</v>
      </c>
      <c r="G15" s="10" t="s">
        <v>16</v>
      </c>
      <c r="H15" s="25">
        <f t="shared" si="2"/>
        <v>240.96008473214562</v>
      </c>
      <c r="I15" s="25">
        <f t="shared" si="0"/>
        <v>0</v>
      </c>
      <c r="J15" s="25">
        <f t="shared" si="1"/>
        <v>240.96008473214562</v>
      </c>
      <c r="K15" s="34"/>
    </row>
    <row r="16" spans="1:11" x14ac:dyDescent="0.3">
      <c r="A16" s="24" t="s">
        <v>17</v>
      </c>
      <c r="B16" s="25">
        <v>36.972265363677202</v>
      </c>
      <c r="C16" s="25">
        <v>0</v>
      </c>
      <c r="D16" s="25">
        <v>33.00966800546766</v>
      </c>
      <c r="E16" s="25">
        <v>0</v>
      </c>
      <c r="F16" s="25">
        <v>0</v>
      </c>
      <c r="G16" s="10" t="s">
        <v>92</v>
      </c>
      <c r="H16" s="25">
        <f t="shared" si="2"/>
        <v>33.00966800546766</v>
      </c>
      <c r="I16" s="25">
        <f t="shared" si="0"/>
        <v>0</v>
      </c>
      <c r="J16" s="25">
        <f t="shared" si="1"/>
        <v>33.00966800546766</v>
      </c>
      <c r="K16" s="34"/>
    </row>
    <row r="17" spans="1:11" x14ac:dyDescent="0.3">
      <c r="A17" s="24" t="s">
        <v>18</v>
      </c>
      <c r="B17" s="25">
        <v>97.772639816177701</v>
      </c>
      <c r="C17" s="25">
        <v>0</v>
      </c>
      <c r="D17" s="25">
        <v>38.047611828491945</v>
      </c>
      <c r="E17" s="25">
        <v>0</v>
      </c>
      <c r="F17" s="25">
        <v>0</v>
      </c>
      <c r="G17" s="10" t="s">
        <v>92</v>
      </c>
      <c r="H17" s="25">
        <f t="shared" si="2"/>
        <v>38.047611828491945</v>
      </c>
      <c r="I17" s="25">
        <f t="shared" si="0"/>
        <v>0</v>
      </c>
      <c r="J17" s="25">
        <f t="shared" si="1"/>
        <v>38.047611828491945</v>
      </c>
      <c r="K17" s="34"/>
    </row>
    <row r="18" spans="1:11" x14ac:dyDescent="0.3">
      <c r="A18" s="24" t="s">
        <v>19</v>
      </c>
      <c r="B18" s="25">
        <v>35.245437014672191</v>
      </c>
      <c r="C18" s="25">
        <v>-1.1483836452593403</v>
      </c>
      <c r="D18" s="25">
        <v>35.245437014672191</v>
      </c>
      <c r="E18" s="25">
        <v>0</v>
      </c>
      <c r="F18" s="25">
        <f>C18</f>
        <v>-1.1483836452593403</v>
      </c>
      <c r="G18" s="10" t="s">
        <v>92</v>
      </c>
      <c r="H18" s="25">
        <f t="shared" si="2"/>
        <v>35.245437014672191</v>
      </c>
      <c r="I18" s="25">
        <f t="shared" si="0"/>
        <v>-1.1483836452593403</v>
      </c>
      <c r="J18" s="25">
        <f t="shared" si="1"/>
        <v>34.097053369412848</v>
      </c>
      <c r="K18" s="34"/>
    </row>
    <row r="19" spans="1:11" x14ac:dyDescent="0.3">
      <c r="A19" s="24" t="s">
        <v>20</v>
      </c>
      <c r="B19" s="25">
        <v>19.314523434352989</v>
      </c>
      <c r="C19" s="25">
        <v>-0.59532908262736806</v>
      </c>
      <c r="D19" s="25">
        <v>19.314523434352989</v>
      </c>
      <c r="E19" s="25">
        <v>0</v>
      </c>
      <c r="F19" s="25">
        <f>C19</f>
        <v>-0.59532908262736806</v>
      </c>
      <c r="G19" s="10" t="s">
        <v>92</v>
      </c>
      <c r="H19" s="25">
        <f t="shared" si="2"/>
        <v>19.314523434352989</v>
      </c>
      <c r="I19" s="25">
        <f t="shared" si="0"/>
        <v>-0.59532908262736806</v>
      </c>
      <c r="J19" s="25">
        <f t="shared" si="1"/>
        <v>18.719194351725619</v>
      </c>
      <c r="K19" s="34"/>
    </row>
    <row r="20" spans="1:11" x14ac:dyDescent="0.3">
      <c r="A20" s="24" t="s">
        <v>21</v>
      </c>
      <c r="B20" s="25">
        <v>161.43012567307881</v>
      </c>
      <c r="C20" s="25">
        <v>0</v>
      </c>
      <c r="D20" s="25">
        <v>118.33012567307881</v>
      </c>
      <c r="E20" s="25">
        <v>0</v>
      </c>
      <c r="F20" s="25">
        <v>0</v>
      </c>
      <c r="G20" s="10" t="s">
        <v>92</v>
      </c>
      <c r="H20" s="25">
        <f t="shared" si="2"/>
        <v>118.33012567307881</v>
      </c>
      <c r="I20" s="25">
        <f t="shared" si="0"/>
        <v>0</v>
      </c>
      <c r="J20" s="25">
        <f t="shared" si="1"/>
        <v>118.33012567307881</v>
      </c>
      <c r="K20" s="34"/>
    </row>
    <row r="21" spans="1:11" s="17" customFormat="1" x14ac:dyDescent="0.3">
      <c r="A21" s="26">
        <f>SUM(B21:C21)</f>
        <v>2602.4509440438933</v>
      </c>
      <c r="B21" s="27">
        <f>SUM(B7:B20)</f>
        <v>2694.1162502331613</v>
      </c>
      <c r="C21" s="27">
        <f>SUM(C7:C20)</f>
        <v>-91.665306189267994</v>
      </c>
      <c r="D21" s="27">
        <f>SUM(D7:D20)</f>
        <v>2320.132720710686</v>
      </c>
      <c r="E21" s="27">
        <f>SUM(E7:E20)</f>
        <v>-25.509999999999998</v>
      </c>
      <c r="F21" s="27">
        <f>SUM(F7:F20)</f>
        <v>-36.707456567889508</v>
      </c>
      <c r="G21" s="9"/>
      <c r="H21" s="27">
        <f>SUM(H7:H20)</f>
        <v>2345.6427207106863</v>
      </c>
      <c r="I21" s="27">
        <f>SUM(I7:I20)</f>
        <v>-62.217456567889506</v>
      </c>
      <c r="J21" s="28">
        <f t="shared" ref="J21" si="3">SUM(H21:I21)</f>
        <v>2283.4252641427966</v>
      </c>
      <c r="K21" s="34"/>
    </row>
    <row r="22" spans="1:11" x14ac:dyDescent="0.3">
      <c r="A22" s="29"/>
      <c r="B22" s="30"/>
      <c r="C22" s="30"/>
      <c r="J22" s="29"/>
    </row>
    <row r="23" spans="1:11" s="17" customFormat="1" x14ac:dyDescent="0.3">
      <c r="A23" s="18" t="s">
        <v>22</v>
      </c>
      <c r="B23" s="30"/>
      <c r="C23" s="30"/>
      <c r="D23" s="18">
        <v>390.2</v>
      </c>
      <c r="G23" s="17" t="s">
        <v>23</v>
      </c>
      <c r="I23" s="31">
        <f>-SUM(I8:I10,I17)/(SUM(D8,D10,D17,D23)-E21)</f>
        <v>0.04</v>
      </c>
      <c r="J23" s="30"/>
    </row>
    <row r="24" spans="1:11" x14ac:dyDescent="0.3">
      <c r="B24" s="29"/>
      <c r="C24" s="29"/>
      <c r="D24" s="29"/>
      <c r="E24" s="19"/>
      <c r="F24" s="17"/>
      <c r="G24" s="32"/>
      <c r="I24" s="29"/>
    </row>
    <row r="26" spans="1:11" x14ac:dyDescent="0.3">
      <c r="D26" s="19"/>
    </row>
    <row r="27" spans="1:11" x14ac:dyDescent="0.3">
      <c r="D27" s="33"/>
      <c r="E27" s="29"/>
    </row>
    <row r="28" spans="1:11" x14ac:dyDescent="0.3">
      <c r="D28" s="33"/>
      <c r="E28" s="29"/>
    </row>
    <row r="29" spans="1:11" x14ac:dyDescent="0.3">
      <c r="D29" s="33"/>
      <c r="E29" s="29"/>
    </row>
    <row r="37" spans="2:2" x14ac:dyDescent="0.3">
      <c r="B37" s="19"/>
    </row>
  </sheetData>
  <mergeCells count="4">
    <mergeCell ref="A2:J2"/>
    <mergeCell ref="A3:J3"/>
    <mergeCell ref="A4:J4"/>
    <mergeCell ref="A5:J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9FB78B7478E545974ADA52ADBCB2EF" ma:contentTypeVersion="12" ma:contentTypeDescription="Create a new document." ma:contentTypeScope="" ma:versionID="4d0bc658e799cbe23c90e56c25e64997">
  <xsd:schema xmlns:xsd="http://www.w3.org/2001/XMLSchema" xmlns:xs="http://www.w3.org/2001/XMLSchema" xmlns:p="http://schemas.microsoft.com/office/2006/metadata/properties" xmlns:ns2="c4cdc2b8-2334-4e0e-bda2-806723e90c39" xmlns:ns3="ddc63569-3e2f-4e7a-be05-2ae44eb749e3" targetNamespace="http://schemas.microsoft.com/office/2006/metadata/properties" ma:root="true" ma:fieldsID="87f3b168b8764967d1d2f1e9d4c2792c" ns2:_="" ns3:_="">
    <xsd:import namespace="c4cdc2b8-2334-4e0e-bda2-806723e90c39"/>
    <xsd:import namespace="ddc63569-3e2f-4e7a-be05-2ae44eb749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dc2b8-2334-4e0e-bda2-806723e90c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c63569-3e2f-4e7a-be05-2ae44eb749e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639EBB-1D39-48E3-B357-7A3CDBA93D8E}">
  <ds:schemaRefs>
    <ds:schemaRef ds:uri="http://schemas.microsoft.com/sharepoint/v3/contenttype/forms"/>
  </ds:schemaRefs>
</ds:datastoreItem>
</file>

<file path=customXml/itemProps2.xml><?xml version="1.0" encoding="utf-8"?>
<ds:datastoreItem xmlns:ds="http://schemas.openxmlformats.org/officeDocument/2006/customXml" ds:itemID="{0E440CFC-9E4A-46DF-A33E-E3327D7BB722}">
  <ds:schemaRefs>
    <ds:schemaRef ds:uri="http://purl.org/dc/terms/"/>
    <ds:schemaRef ds:uri="http://schemas.microsoft.com/office/2006/documentManagement/types"/>
    <ds:schemaRef ds:uri="http://www.w3.org/XML/1998/namespace"/>
    <ds:schemaRef ds:uri="http://purl.org/dc/dcmitype/"/>
    <ds:schemaRef ds:uri="63f065d3-f48e-4d2d-a5d5-b4becdeb24fc"/>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058e8728-260f-4dfb-8787-4ebe17203182"/>
  </ds:schemaRefs>
</ds:datastoreItem>
</file>

<file path=customXml/itemProps3.xml><?xml version="1.0" encoding="utf-8"?>
<ds:datastoreItem xmlns:ds="http://schemas.openxmlformats.org/officeDocument/2006/customXml" ds:itemID="{8286640C-4C98-49F4-8A3A-F11BEAE84B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 - NGGT submission</vt:lpstr>
      <vt:lpstr>Rec - Ofgem DD</vt:lpstr>
      <vt:lpstr>GT efficiency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Watkins, Anna</dc:creator>
  <cp:lastModifiedBy>Rickerby, Stuart</cp:lastModifiedBy>
  <dcterms:created xsi:type="dcterms:W3CDTF">2020-09-02T16:40:55Z</dcterms:created>
  <dcterms:modified xsi:type="dcterms:W3CDTF">2020-09-03T12:15:38Z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0x010100929FB78B7478E545974ADA52ADBCB2EF</vt:lpwstr>
  </property>
</Properties>
</file>