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2.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nationalgasteam.sharepoint.com/sites/GRP-INT-UK-GFOP/Shared Documents/03. Winter Outlook/01. Winter Outlook 2024-25/Published_final documents/"/>
    </mc:Choice>
  </mc:AlternateContent>
  <xr:revisionPtr revIDLastSave="0" documentId="8_{FDA2D575-B61E-49B4-A307-A631B8CE141D}" xr6:coauthVersionLast="47" xr6:coauthVersionMax="47" xr10:uidLastSave="{00000000-0000-0000-0000-000000000000}"/>
  <bookViews>
    <workbookView xWindow="-110" yWindow="-110" windowWidth="19420" windowHeight="10420" xr2:uid="{A6F978B9-AF43-4E4B-AC51-1F24531F23C8}"/>
  </bookViews>
  <sheets>
    <sheet name="Contents" sheetId="1" r:id="rId1"/>
    <sheet name="Key stats" sheetId="19" r:id="rId2"/>
    <sheet name="Table 1" sheetId="5" r:id="rId3"/>
    <sheet name="Figure 1" sheetId="36" r:id="rId4"/>
    <sheet name="Figure 2 " sheetId="18" r:id="rId5"/>
    <sheet name="Figure 3" sheetId="35" r:id="rId6"/>
    <sheet name="Table 2" sheetId="37" r:id="rId7"/>
    <sheet name="Table 3" sheetId="16" r:id="rId8"/>
    <sheet name="Figure 4 &amp; Table 4" sheetId="2" r:id="rId9"/>
    <sheet name="Figure 7" sheetId="40" r:id="rId10"/>
    <sheet name="Table 5 &amp; Figure 5" sheetId="3" r:id="rId11"/>
    <sheet name="Table 6 &amp; Figure 6" sheetId="4" r:id="rId12"/>
    <sheet name="Supply Margins (2)" sheetId="15" state="hidden" r:id="rId13"/>
    <sheet name="Figure 8" sheetId="39" r:id="rId14"/>
    <sheet name="Figure 9" sheetId="6" r:id="rId15"/>
    <sheet name="Figure 10" sheetId="7" r:id="rId16"/>
    <sheet name="Figure 11" sheetId="34" r:id="rId17"/>
    <sheet name="Figure 12" sheetId="53" r:id="rId18"/>
    <sheet name="Figure 13" sheetId="33" r:id="rId19"/>
    <sheet name="Figure 14" sheetId="22" r:id="rId20"/>
    <sheet name="Figure 15" sheetId="9" r:id="rId21"/>
    <sheet name="Figure 16" sheetId="10" r:id="rId22"/>
    <sheet name="Figure 17" sheetId="31" r:id="rId23"/>
    <sheet name="Figure 18" sheetId="14" r:id="rId24"/>
    <sheet name="Figure 19" sheetId="54" r:id="rId25"/>
    <sheet name="Table 7" sheetId="24" r:id="rId26"/>
    <sheet name="Table 8" sheetId="47" r:id="rId27"/>
    <sheet name="Figure 20_Tables 9 10 11" sheetId="50" r:id="rId28"/>
    <sheet name="Figure 21_Tables 12 13 14" sheetId="51" r:id="rId29"/>
    <sheet name="Figures 22_23_Table 15" sheetId="48" r:id="rId30"/>
    <sheet name="Figure 24_Table 16" sheetId="49" r:id="rId31"/>
  </sheets>
  <externalReferences>
    <externalReference r:id="rId32"/>
    <externalReference r:id="rId33"/>
    <externalReference r:id="rId34"/>
    <externalReference r:id="rId35"/>
    <externalReference r:id="rId36"/>
    <externalReference r:id="rId37"/>
    <externalReference r:id="rId38"/>
  </externalReferences>
  <definedNames>
    <definedName name="CumForecast">[1]Forecast!$C$22:$N$33</definedName>
    <definedName name="forecast_start" localSheetId="16">[2]Index!$D$4</definedName>
    <definedName name="forecast_start">[3]Index!$D$4</definedName>
    <definedName name="forecast_start_q" localSheetId="16">IF(OR(MONTH('Figure 11'!forecast_start)=1,MONTH('Figure 11'!forecast_start)=2,MONTH('Figure 11'!forecast_start)=3),"Q1",IF(OR(MONTH('Figure 11'!forecast_start)=4,MONTH('Figure 11'!forecast_start)=5,MONTH('Figure 11'!forecast_start)=6),"Q2",IF(OR(MONTH('Figure 11'!forecast_start)=7,MONTH('Figure 11'!forecast_start)=8,MONTH('Figure 11'!forecast_start)=9),"Q3","Q4")))</definedName>
    <definedName name="forecast_start_q" localSheetId="24">IF(OR(MONTH(forecast_start)=1,MONTH(forecast_start)=2,MONTH(forecast_start)=3),"Q1",IF(OR(MONTH(forecast_start)=4,MONTH(forecast_start)=5,MONTH(forecast_start)=6),"Q2",IF(OR(MONTH(forecast_start)=7,MONTH(forecast_start)=8,MONTH(forecast_start)=9),"Q3","Q4")))</definedName>
    <definedName name="forecast_start_q">IF(OR(MONTH(forecast_start)=1,MONTH(forecast_start)=2,MONTH(forecast_start)=3),"Q1",IF(OR(MONTH(forecast_start)=4,MONTH(forecast_start)=5,MONTH(forecast_start)=6),"Q2",IF(OR(MONTH(forecast_start)=7,MONTH(forecast_start)=8,MONTH(forecast_start)=9),"Q3","Q4")))</definedName>
    <definedName name="forecast_start_y" localSheetId="16">YEAR('Figure 11'!forecast_start)</definedName>
    <definedName name="forecast_start_y" localSheetId="24">YEAR(forecast_start)</definedName>
    <definedName name="forecast_start_y">YEAR(forecast_start)</definedName>
    <definedName name="InitialLNG">[4]LNG!$G$14</definedName>
    <definedName name="MRSInjection">[4]MRS!$K$32</definedName>
    <definedName name="MRSWithdrawal">[4]MRS!$J$56</definedName>
    <definedName name="NorwayForecast">'[4]UKCS&amp;Norway'!$C$40</definedName>
    <definedName name="TotDemd">[4]MatchTable!$F$20</definedName>
    <definedName name="UKCSForecast">'[4]UKCS&amp;Norway'!$C$39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6" i="51" l="1"/>
  <c r="I186" i="51"/>
  <c r="G186" i="51"/>
  <c r="F186" i="51"/>
  <c r="E186" i="51"/>
  <c r="D186" i="51"/>
  <c r="C186" i="51"/>
  <c r="B186" i="51"/>
  <c r="J185" i="51"/>
  <c r="I185" i="51"/>
  <c r="G185" i="51"/>
  <c r="F185" i="51"/>
  <c r="E185" i="51"/>
  <c r="D185" i="51"/>
  <c r="C185" i="51"/>
  <c r="B185" i="51"/>
  <c r="J184" i="51"/>
  <c r="I184" i="51"/>
  <c r="G184" i="51"/>
  <c r="F184" i="51"/>
  <c r="E184" i="51"/>
  <c r="D184" i="51"/>
  <c r="C184" i="51"/>
  <c r="B184" i="51"/>
  <c r="J183" i="51"/>
  <c r="I183" i="51"/>
  <c r="G183" i="51"/>
  <c r="F183" i="51"/>
  <c r="E183" i="51"/>
  <c r="D183" i="51"/>
  <c r="C183" i="51"/>
  <c r="B183" i="51"/>
  <c r="J182" i="51"/>
  <c r="I182" i="51"/>
  <c r="G182" i="51"/>
  <c r="F182" i="51"/>
  <c r="E182" i="51"/>
  <c r="D182" i="51"/>
  <c r="C182" i="51"/>
  <c r="B182" i="51"/>
  <c r="J181" i="51"/>
  <c r="I181" i="51"/>
  <c r="G181" i="51"/>
  <c r="F181" i="51"/>
  <c r="E181" i="51"/>
  <c r="D181" i="51"/>
  <c r="C181" i="51"/>
  <c r="B181" i="51"/>
  <c r="J180" i="51"/>
  <c r="I180" i="51"/>
  <c r="G180" i="51"/>
  <c r="F180" i="51"/>
  <c r="E180" i="51"/>
  <c r="D180" i="51"/>
  <c r="C180" i="51"/>
  <c r="B180" i="51"/>
  <c r="J179" i="51"/>
  <c r="I179" i="51"/>
  <c r="G179" i="51"/>
  <c r="F179" i="51"/>
  <c r="E179" i="51"/>
  <c r="D179" i="51"/>
  <c r="C179" i="51"/>
  <c r="B179" i="51"/>
  <c r="J178" i="51"/>
  <c r="I178" i="51"/>
  <c r="G178" i="51"/>
  <c r="F178" i="51"/>
  <c r="E178" i="51"/>
  <c r="D178" i="51"/>
  <c r="C178" i="51"/>
  <c r="B178" i="51"/>
  <c r="J177" i="51"/>
  <c r="I177" i="51"/>
  <c r="G177" i="51"/>
  <c r="F177" i="51"/>
  <c r="E177" i="51"/>
  <c r="D177" i="51"/>
  <c r="C177" i="51"/>
  <c r="B177" i="51"/>
  <c r="J176" i="51"/>
  <c r="I176" i="51"/>
  <c r="G176" i="51"/>
  <c r="F176" i="51"/>
  <c r="E176" i="51"/>
  <c r="D176" i="51"/>
  <c r="C176" i="51"/>
  <c r="B176" i="51"/>
  <c r="J175" i="51"/>
  <c r="I175" i="51"/>
  <c r="G175" i="51"/>
  <c r="F175" i="51"/>
  <c r="E175" i="51"/>
  <c r="D175" i="51"/>
  <c r="C175" i="51"/>
  <c r="B175" i="51"/>
  <c r="J174" i="51"/>
  <c r="I174" i="51"/>
  <c r="G174" i="51"/>
  <c r="F174" i="51"/>
  <c r="E174" i="51"/>
  <c r="D174" i="51"/>
  <c r="C174" i="51"/>
  <c r="B174" i="51"/>
  <c r="J173" i="51"/>
  <c r="I173" i="51"/>
  <c r="G173" i="51"/>
  <c r="F173" i="51"/>
  <c r="E173" i="51"/>
  <c r="D173" i="51"/>
  <c r="C173" i="51"/>
  <c r="B173" i="51"/>
  <c r="J172" i="51"/>
  <c r="I172" i="51"/>
  <c r="G172" i="51"/>
  <c r="F172" i="51"/>
  <c r="E172" i="51"/>
  <c r="D172" i="51"/>
  <c r="C172" i="51"/>
  <c r="B172" i="51"/>
  <c r="J171" i="51"/>
  <c r="I171" i="51"/>
  <c r="G171" i="51"/>
  <c r="F171" i="51"/>
  <c r="E171" i="51"/>
  <c r="D171" i="51"/>
  <c r="C171" i="51"/>
  <c r="B171" i="51"/>
  <c r="J170" i="51"/>
  <c r="I170" i="51"/>
  <c r="G170" i="51"/>
  <c r="F170" i="51"/>
  <c r="E170" i="51"/>
  <c r="D170" i="51"/>
  <c r="C170" i="51"/>
  <c r="B170" i="51"/>
  <c r="J169" i="51"/>
  <c r="I169" i="51"/>
  <c r="G169" i="51"/>
  <c r="F169" i="51"/>
  <c r="E169" i="51"/>
  <c r="D169" i="51"/>
  <c r="C169" i="51"/>
  <c r="B169" i="51"/>
  <c r="J168" i="51"/>
  <c r="I168" i="51"/>
  <c r="G168" i="51"/>
  <c r="F168" i="51"/>
  <c r="E168" i="51"/>
  <c r="D168" i="51"/>
  <c r="C168" i="51"/>
  <c r="B168" i="51"/>
  <c r="J167" i="51"/>
  <c r="I167" i="51"/>
  <c r="G167" i="51"/>
  <c r="F167" i="51"/>
  <c r="E167" i="51"/>
  <c r="D167" i="51"/>
  <c r="C167" i="51"/>
  <c r="B167" i="51"/>
  <c r="J166" i="51"/>
  <c r="I166" i="51"/>
  <c r="G166" i="51"/>
  <c r="F166" i="51"/>
  <c r="E166" i="51"/>
  <c r="D166" i="51"/>
  <c r="C166" i="51"/>
  <c r="B166" i="51"/>
  <c r="H166" i="51" s="1"/>
  <c r="J165" i="51"/>
  <c r="I165" i="51"/>
  <c r="G165" i="51"/>
  <c r="F165" i="51"/>
  <c r="E165" i="51"/>
  <c r="D165" i="51"/>
  <c r="C165" i="51"/>
  <c r="B165" i="51"/>
  <c r="J164" i="51"/>
  <c r="I164" i="51"/>
  <c r="G164" i="51"/>
  <c r="F164" i="51"/>
  <c r="E164" i="51"/>
  <c r="D164" i="51"/>
  <c r="C164" i="51"/>
  <c r="B164" i="51"/>
  <c r="J163" i="51"/>
  <c r="I163" i="51"/>
  <c r="G163" i="51"/>
  <c r="F163" i="51"/>
  <c r="E163" i="51"/>
  <c r="D163" i="51"/>
  <c r="C163" i="51"/>
  <c r="B163" i="51"/>
  <c r="J162" i="51"/>
  <c r="I162" i="51"/>
  <c r="G162" i="51"/>
  <c r="F162" i="51"/>
  <c r="E162" i="51"/>
  <c r="D162" i="51"/>
  <c r="C162" i="51"/>
  <c r="B162" i="51"/>
  <c r="J161" i="51"/>
  <c r="I161" i="51"/>
  <c r="G161" i="51"/>
  <c r="F161" i="51"/>
  <c r="E161" i="51"/>
  <c r="D161" i="51"/>
  <c r="C161" i="51"/>
  <c r="B161" i="51"/>
  <c r="J160" i="51"/>
  <c r="I160" i="51"/>
  <c r="G160" i="51"/>
  <c r="F160" i="51"/>
  <c r="E160" i="51"/>
  <c r="D160" i="51"/>
  <c r="C160" i="51"/>
  <c r="B160" i="51"/>
  <c r="J159" i="51"/>
  <c r="I159" i="51"/>
  <c r="G159" i="51"/>
  <c r="F159" i="51"/>
  <c r="E159" i="51"/>
  <c r="D159" i="51"/>
  <c r="C159" i="51"/>
  <c r="B159" i="51"/>
  <c r="J158" i="51"/>
  <c r="I158" i="51"/>
  <c r="G158" i="51"/>
  <c r="F158" i="51"/>
  <c r="E158" i="51"/>
  <c r="D158" i="51"/>
  <c r="C158" i="51"/>
  <c r="B158" i="51"/>
  <c r="J157" i="51"/>
  <c r="I157" i="51"/>
  <c r="G157" i="51"/>
  <c r="F157" i="51"/>
  <c r="E157" i="51"/>
  <c r="D157" i="51"/>
  <c r="C157" i="51"/>
  <c r="B157" i="51"/>
  <c r="J156" i="51"/>
  <c r="I156" i="51"/>
  <c r="G156" i="51"/>
  <c r="F156" i="51"/>
  <c r="E156" i="51"/>
  <c r="D156" i="51"/>
  <c r="C156" i="51"/>
  <c r="B156" i="51"/>
  <c r="J155" i="51"/>
  <c r="I155" i="51"/>
  <c r="G155" i="51"/>
  <c r="F155" i="51"/>
  <c r="E155" i="51"/>
  <c r="D155" i="51"/>
  <c r="C155" i="51"/>
  <c r="B155" i="51"/>
  <c r="J154" i="51"/>
  <c r="I154" i="51"/>
  <c r="G154" i="51"/>
  <c r="F154" i="51"/>
  <c r="E154" i="51"/>
  <c r="D154" i="51"/>
  <c r="C154" i="51"/>
  <c r="B154" i="51"/>
  <c r="J153" i="51"/>
  <c r="I153" i="51"/>
  <c r="G153" i="51"/>
  <c r="F153" i="51"/>
  <c r="E153" i="51"/>
  <c r="D153" i="51"/>
  <c r="C153" i="51"/>
  <c r="B153" i="51"/>
  <c r="J152" i="51"/>
  <c r="I152" i="51"/>
  <c r="G152" i="51"/>
  <c r="F152" i="51"/>
  <c r="E152" i="51"/>
  <c r="D152" i="51"/>
  <c r="C152" i="51"/>
  <c r="B152" i="51"/>
  <c r="H152" i="51" s="1"/>
  <c r="J151" i="51"/>
  <c r="I151" i="51"/>
  <c r="G151" i="51"/>
  <c r="F151" i="51"/>
  <c r="E151" i="51"/>
  <c r="D151" i="51"/>
  <c r="C151" i="51"/>
  <c r="B151" i="51"/>
  <c r="J150" i="51"/>
  <c r="I150" i="51"/>
  <c r="G150" i="51"/>
  <c r="F150" i="51"/>
  <c r="E150" i="51"/>
  <c r="D150" i="51"/>
  <c r="C150" i="51"/>
  <c r="B150" i="51"/>
  <c r="H150" i="51" s="1"/>
  <c r="J149" i="51"/>
  <c r="I149" i="51"/>
  <c r="G149" i="51"/>
  <c r="F149" i="51"/>
  <c r="E149" i="51"/>
  <c r="D149" i="51"/>
  <c r="C149" i="51"/>
  <c r="B149" i="51"/>
  <c r="J148" i="51"/>
  <c r="I148" i="51"/>
  <c r="G148" i="51"/>
  <c r="F148" i="51"/>
  <c r="E148" i="51"/>
  <c r="D148" i="51"/>
  <c r="C148" i="51"/>
  <c r="B148" i="51"/>
  <c r="J147" i="51"/>
  <c r="I147" i="51"/>
  <c r="G147" i="51"/>
  <c r="F147" i="51"/>
  <c r="E147" i="51"/>
  <c r="D147" i="51"/>
  <c r="C147" i="51"/>
  <c r="B147" i="51"/>
  <c r="J146" i="51"/>
  <c r="I146" i="51"/>
  <c r="G146" i="51"/>
  <c r="F146" i="51"/>
  <c r="E146" i="51"/>
  <c r="D146" i="51"/>
  <c r="C146" i="51"/>
  <c r="B146" i="51"/>
  <c r="J145" i="51"/>
  <c r="I145" i="51"/>
  <c r="G145" i="51"/>
  <c r="F145" i="51"/>
  <c r="E145" i="51"/>
  <c r="D145" i="51"/>
  <c r="C145" i="51"/>
  <c r="B145" i="51"/>
  <c r="J144" i="51"/>
  <c r="I144" i="51"/>
  <c r="G144" i="51"/>
  <c r="F144" i="51"/>
  <c r="E144" i="51"/>
  <c r="D144" i="51"/>
  <c r="C144" i="51"/>
  <c r="B144" i="51"/>
  <c r="J143" i="51"/>
  <c r="I143" i="51"/>
  <c r="G143" i="51"/>
  <c r="F143" i="51"/>
  <c r="E143" i="51"/>
  <c r="D143" i="51"/>
  <c r="C143" i="51"/>
  <c r="B143" i="51"/>
  <c r="J142" i="51"/>
  <c r="I142" i="51"/>
  <c r="G142" i="51"/>
  <c r="F142" i="51"/>
  <c r="E142" i="51"/>
  <c r="D142" i="51"/>
  <c r="C142" i="51"/>
  <c r="B142" i="51"/>
  <c r="J141" i="51"/>
  <c r="I141" i="51"/>
  <c r="G141" i="51"/>
  <c r="F141" i="51"/>
  <c r="E141" i="51"/>
  <c r="D141" i="51"/>
  <c r="C141" i="51"/>
  <c r="B141" i="51"/>
  <c r="J140" i="51"/>
  <c r="I140" i="51"/>
  <c r="G140" i="51"/>
  <c r="F140" i="51"/>
  <c r="E140" i="51"/>
  <c r="D140" i="51"/>
  <c r="C140" i="51"/>
  <c r="B140" i="51"/>
  <c r="J139" i="51"/>
  <c r="I139" i="51"/>
  <c r="G139" i="51"/>
  <c r="F139" i="51"/>
  <c r="E139" i="51"/>
  <c r="D139" i="51"/>
  <c r="C139" i="51"/>
  <c r="B139" i="51"/>
  <c r="J138" i="51"/>
  <c r="I138" i="51"/>
  <c r="G138" i="51"/>
  <c r="F138" i="51"/>
  <c r="E138" i="51"/>
  <c r="D138" i="51"/>
  <c r="C138" i="51"/>
  <c r="B138" i="51"/>
  <c r="J137" i="51"/>
  <c r="I137" i="51"/>
  <c r="G137" i="51"/>
  <c r="F137" i="51"/>
  <c r="E137" i="51"/>
  <c r="D137" i="51"/>
  <c r="C137" i="51"/>
  <c r="B137" i="51"/>
  <c r="J136" i="51"/>
  <c r="I136" i="51"/>
  <c r="G136" i="51"/>
  <c r="F136" i="51"/>
  <c r="E136" i="51"/>
  <c r="D136" i="51"/>
  <c r="C136" i="51"/>
  <c r="B136" i="51"/>
  <c r="J135" i="51"/>
  <c r="I135" i="51"/>
  <c r="G135" i="51"/>
  <c r="F135" i="51"/>
  <c r="E135" i="51"/>
  <c r="D135" i="51"/>
  <c r="C135" i="51"/>
  <c r="B135" i="51"/>
  <c r="J134" i="51"/>
  <c r="I134" i="51"/>
  <c r="G134" i="51"/>
  <c r="F134" i="51"/>
  <c r="E134" i="51"/>
  <c r="D134" i="51"/>
  <c r="C134" i="51"/>
  <c r="B134" i="51"/>
  <c r="J133" i="51"/>
  <c r="I133" i="51"/>
  <c r="G133" i="51"/>
  <c r="F133" i="51"/>
  <c r="E133" i="51"/>
  <c r="D133" i="51"/>
  <c r="C133" i="51"/>
  <c r="B133" i="51"/>
  <c r="J132" i="51"/>
  <c r="I132" i="51"/>
  <c r="G132" i="51"/>
  <c r="F132" i="51"/>
  <c r="E132" i="51"/>
  <c r="D132" i="51"/>
  <c r="C132" i="51"/>
  <c r="B132" i="51"/>
  <c r="J131" i="51"/>
  <c r="I131" i="51"/>
  <c r="G131" i="51"/>
  <c r="F131" i="51"/>
  <c r="E131" i="51"/>
  <c r="D131" i="51"/>
  <c r="C131" i="51"/>
  <c r="B131" i="51"/>
  <c r="J130" i="51"/>
  <c r="I130" i="51"/>
  <c r="G130" i="51"/>
  <c r="F130" i="51"/>
  <c r="E130" i="51"/>
  <c r="D130" i="51"/>
  <c r="C130" i="51"/>
  <c r="B130" i="51"/>
  <c r="J129" i="51"/>
  <c r="I129" i="51"/>
  <c r="G129" i="51"/>
  <c r="F129" i="51"/>
  <c r="E129" i="51"/>
  <c r="D129" i="51"/>
  <c r="C129" i="51"/>
  <c r="B129" i="51"/>
  <c r="J128" i="51"/>
  <c r="I128" i="51"/>
  <c r="G128" i="51"/>
  <c r="F128" i="51"/>
  <c r="E128" i="51"/>
  <c r="D128" i="51"/>
  <c r="C128" i="51"/>
  <c r="B128" i="51"/>
  <c r="J127" i="51"/>
  <c r="I127" i="51"/>
  <c r="G127" i="51"/>
  <c r="F127" i="51"/>
  <c r="E127" i="51"/>
  <c r="D127" i="51"/>
  <c r="C127" i="51"/>
  <c r="B127" i="51"/>
  <c r="J126" i="51"/>
  <c r="I126" i="51"/>
  <c r="G126" i="51"/>
  <c r="F126" i="51"/>
  <c r="E126" i="51"/>
  <c r="D126" i="51"/>
  <c r="C126" i="51"/>
  <c r="B126" i="51"/>
  <c r="J125" i="51"/>
  <c r="I125" i="51"/>
  <c r="G125" i="51"/>
  <c r="F125" i="51"/>
  <c r="E125" i="51"/>
  <c r="D125" i="51"/>
  <c r="C125" i="51"/>
  <c r="B125" i="51"/>
  <c r="J124" i="51"/>
  <c r="I124" i="51"/>
  <c r="G124" i="51"/>
  <c r="F124" i="51"/>
  <c r="E124" i="51"/>
  <c r="D124" i="51"/>
  <c r="C124" i="51"/>
  <c r="B124" i="51"/>
  <c r="J123" i="51"/>
  <c r="I123" i="51"/>
  <c r="G123" i="51"/>
  <c r="F123" i="51"/>
  <c r="E123" i="51"/>
  <c r="D123" i="51"/>
  <c r="C123" i="51"/>
  <c r="B123" i="51"/>
  <c r="J122" i="51"/>
  <c r="I122" i="51"/>
  <c r="G122" i="51"/>
  <c r="F122" i="51"/>
  <c r="E122" i="51"/>
  <c r="D122" i="51"/>
  <c r="C122" i="51"/>
  <c r="B122" i="51"/>
  <c r="J121" i="51"/>
  <c r="I121" i="51"/>
  <c r="G121" i="51"/>
  <c r="F121" i="51"/>
  <c r="E121" i="51"/>
  <c r="D121" i="51"/>
  <c r="C121" i="51"/>
  <c r="B121" i="51"/>
  <c r="J120" i="51"/>
  <c r="I120" i="51"/>
  <c r="G120" i="51"/>
  <c r="F120" i="51"/>
  <c r="E120" i="51"/>
  <c r="D120" i="51"/>
  <c r="C120" i="51"/>
  <c r="B120" i="51"/>
  <c r="J119" i="51"/>
  <c r="I119" i="51"/>
  <c r="G119" i="51"/>
  <c r="F119" i="51"/>
  <c r="E119" i="51"/>
  <c r="D119" i="51"/>
  <c r="C119" i="51"/>
  <c r="B119" i="51"/>
  <c r="J118" i="51"/>
  <c r="I118" i="51"/>
  <c r="G118" i="51"/>
  <c r="F118" i="51"/>
  <c r="E118" i="51"/>
  <c r="D118" i="51"/>
  <c r="C118" i="51"/>
  <c r="B118" i="51"/>
  <c r="J117" i="51"/>
  <c r="I117" i="51"/>
  <c r="G117" i="51"/>
  <c r="F117" i="51"/>
  <c r="E117" i="51"/>
  <c r="D117" i="51"/>
  <c r="C117" i="51"/>
  <c r="B117" i="51"/>
  <c r="J116" i="51"/>
  <c r="I116" i="51"/>
  <c r="G116" i="51"/>
  <c r="F116" i="51"/>
  <c r="E116" i="51"/>
  <c r="D116" i="51"/>
  <c r="C116" i="51"/>
  <c r="B116" i="51"/>
  <c r="J115" i="51"/>
  <c r="I115" i="51"/>
  <c r="G115" i="51"/>
  <c r="F115" i="51"/>
  <c r="E115" i="51"/>
  <c r="D115" i="51"/>
  <c r="C115" i="51"/>
  <c r="B115" i="51"/>
  <c r="J114" i="51"/>
  <c r="I114" i="51"/>
  <c r="G114" i="51"/>
  <c r="F114" i="51"/>
  <c r="E114" i="51"/>
  <c r="D114" i="51"/>
  <c r="C114" i="51"/>
  <c r="B114" i="51"/>
  <c r="J113" i="51"/>
  <c r="I113" i="51"/>
  <c r="G113" i="51"/>
  <c r="F113" i="51"/>
  <c r="E113" i="51"/>
  <c r="D113" i="51"/>
  <c r="C113" i="51"/>
  <c r="B113" i="51"/>
  <c r="J112" i="51"/>
  <c r="I112" i="51"/>
  <c r="G112" i="51"/>
  <c r="F112" i="51"/>
  <c r="E112" i="51"/>
  <c r="D112" i="51"/>
  <c r="C112" i="51"/>
  <c r="B112" i="51"/>
  <c r="J111" i="51"/>
  <c r="I111" i="51"/>
  <c r="G111" i="51"/>
  <c r="F111" i="51"/>
  <c r="E111" i="51"/>
  <c r="D111" i="51"/>
  <c r="C111" i="51"/>
  <c r="B111" i="51"/>
  <c r="J110" i="51"/>
  <c r="I110" i="51"/>
  <c r="G110" i="51"/>
  <c r="F110" i="51"/>
  <c r="E110" i="51"/>
  <c r="D110" i="51"/>
  <c r="C110" i="51"/>
  <c r="B110" i="51"/>
  <c r="J109" i="51"/>
  <c r="I109" i="51"/>
  <c r="G109" i="51"/>
  <c r="F109" i="51"/>
  <c r="E109" i="51"/>
  <c r="D109" i="51"/>
  <c r="C109" i="51"/>
  <c r="B109" i="51"/>
  <c r="J108" i="51"/>
  <c r="I108" i="51"/>
  <c r="G108" i="51"/>
  <c r="F108" i="51"/>
  <c r="E108" i="51"/>
  <c r="D108" i="51"/>
  <c r="C108" i="51"/>
  <c r="B108" i="51"/>
  <c r="J107" i="51"/>
  <c r="I107" i="51"/>
  <c r="G107" i="51"/>
  <c r="F107" i="51"/>
  <c r="E107" i="51"/>
  <c r="D107" i="51"/>
  <c r="C107" i="51"/>
  <c r="B107" i="51"/>
  <c r="J106" i="51"/>
  <c r="I106" i="51"/>
  <c r="G106" i="51"/>
  <c r="F106" i="51"/>
  <c r="E106" i="51"/>
  <c r="D106" i="51"/>
  <c r="C106" i="51"/>
  <c r="B106" i="51"/>
  <c r="J105" i="51"/>
  <c r="I105" i="51"/>
  <c r="G105" i="51"/>
  <c r="F105" i="51"/>
  <c r="E105" i="51"/>
  <c r="D105" i="51"/>
  <c r="C105" i="51"/>
  <c r="B105" i="51"/>
  <c r="J104" i="51"/>
  <c r="I104" i="51"/>
  <c r="G104" i="51"/>
  <c r="F104" i="51"/>
  <c r="E104" i="51"/>
  <c r="D104" i="51"/>
  <c r="C104" i="51"/>
  <c r="B104" i="51"/>
  <c r="J103" i="51"/>
  <c r="I103" i="51"/>
  <c r="G103" i="51"/>
  <c r="F103" i="51"/>
  <c r="E103" i="51"/>
  <c r="D103" i="51"/>
  <c r="C103" i="51"/>
  <c r="B103" i="51"/>
  <c r="J102" i="51"/>
  <c r="I102" i="51"/>
  <c r="G102" i="51"/>
  <c r="F102" i="51"/>
  <c r="E102" i="51"/>
  <c r="D102" i="51"/>
  <c r="C102" i="51"/>
  <c r="B102" i="51"/>
  <c r="J101" i="51"/>
  <c r="I101" i="51"/>
  <c r="G101" i="51"/>
  <c r="F101" i="51"/>
  <c r="E101" i="51"/>
  <c r="D101" i="51"/>
  <c r="C101" i="51"/>
  <c r="B101" i="51"/>
  <c r="J100" i="51"/>
  <c r="I100" i="51"/>
  <c r="G100" i="51"/>
  <c r="F100" i="51"/>
  <c r="E100" i="51"/>
  <c r="D100" i="51"/>
  <c r="C100" i="51"/>
  <c r="B100" i="51"/>
  <c r="J99" i="51"/>
  <c r="I99" i="51"/>
  <c r="G99" i="51"/>
  <c r="F99" i="51"/>
  <c r="E99" i="51"/>
  <c r="D99" i="51"/>
  <c r="C99" i="51"/>
  <c r="B99" i="51"/>
  <c r="J98" i="51"/>
  <c r="I98" i="51"/>
  <c r="G98" i="51"/>
  <c r="F98" i="51"/>
  <c r="E98" i="51"/>
  <c r="D98" i="51"/>
  <c r="C98" i="51"/>
  <c r="B98" i="51"/>
  <c r="J97" i="51"/>
  <c r="I97" i="51"/>
  <c r="G97" i="51"/>
  <c r="F97" i="51"/>
  <c r="E97" i="51"/>
  <c r="D97" i="51"/>
  <c r="C97" i="51"/>
  <c r="B97" i="51"/>
  <c r="J96" i="51"/>
  <c r="I96" i="51"/>
  <c r="G96" i="51"/>
  <c r="F96" i="51"/>
  <c r="E96" i="51"/>
  <c r="D96" i="51"/>
  <c r="C96" i="51"/>
  <c r="B96" i="51"/>
  <c r="J95" i="51"/>
  <c r="I95" i="51"/>
  <c r="G95" i="51"/>
  <c r="F95" i="51"/>
  <c r="E95" i="51"/>
  <c r="D95" i="51"/>
  <c r="C95" i="51"/>
  <c r="B95" i="51"/>
  <c r="J94" i="51"/>
  <c r="I94" i="51"/>
  <c r="G94" i="51"/>
  <c r="F94" i="51"/>
  <c r="E94" i="51"/>
  <c r="D94" i="51"/>
  <c r="C94" i="51"/>
  <c r="B94" i="51"/>
  <c r="J93" i="51"/>
  <c r="I93" i="51"/>
  <c r="G93" i="51"/>
  <c r="F93" i="51"/>
  <c r="E93" i="51"/>
  <c r="D93" i="51"/>
  <c r="C93" i="51"/>
  <c r="B93" i="51"/>
  <c r="J92" i="51"/>
  <c r="I92" i="51"/>
  <c r="G92" i="51"/>
  <c r="F92" i="51"/>
  <c r="E92" i="51"/>
  <c r="D92" i="51"/>
  <c r="C92" i="51"/>
  <c r="B92" i="51"/>
  <c r="J91" i="51"/>
  <c r="I91" i="51"/>
  <c r="G91" i="51"/>
  <c r="F91" i="51"/>
  <c r="E91" i="51"/>
  <c r="D91" i="51"/>
  <c r="C91" i="51"/>
  <c r="B91" i="51"/>
  <c r="J90" i="51"/>
  <c r="I90" i="51"/>
  <c r="G90" i="51"/>
  <c r="F90" i="51"/>
  <c r="E90" i="51"/>
  <c r="D90" i="51"/>
  <c r="C90" i="51"/>
  <c r="B90" i="51"/>
  <c r="J89" i="51"/>
  <c r="I89" i="51"/>
  <c r="G89" i="51"/>
  <c r="F89" i="51"/>
  <c r="E89" i="51"/>
  <c r="D89" i="51"/>
  <c r="C89" i="51"/>
  <c r="B89" i="51"/>
  <c r="J88" i="51"/>
  <c r="I88" i="51"/>
  <c r="G88" i="51"/>
  <c r="F88" i="51"/>
  <c r="E88" i="51"/>
  <c r="D88" i="51"/>
  <c r="C88" i="51"/>
  <c r="B88" i="51"/>
  <c r="J87" i="51"/>
  <c r="I87" i="51"/>
  <c r="G87" i="51"/>
  <c r="F87" i="51"/>
  <c r="E87" i="51"/>
  <c r="D87" i="51"/>
  <c r="C87" i="51"/>
  <c r="B87" i="51"/>
  <c r="J86" i="51"/>
  <c r="I86" i="51"/>
  <c r="G86" i="51"/>
  <c r="F86" i="51"/>
  <c r="E86" i="51"/>
  <c r="D86" i="51"/>
  <c r="C86" i="51"/>
  <c r="B86" i="51"/>
  <c r="J85" i="51"/>
  <c r="I85" i="51"/>
  <c r="G85" i="51"/>
  <c r="F85" i="51"/>
  <c r="Q64" i="51" s="1"/>
  <c r="E85" i="51"/>
  <c r="Q62" i="51" s="1"/>
  <c r="D85" i="51"/>
  <c r="Q61" i="51" s="1"/>
  <c r="C85" i="51"/>
  <c r="Q60" i="51" s="1"/>
  <c r="B85" i="51"/>
  <c r="J84" i="51"/>
  <c r="I84" i="51"/>
  <c r="G84" i="51"/>
  <c r="F84" i="51"/>
  <c r="E84" i="51"/>
  <c r="D84" i="51"/>
  <c r="C84" i="51"/>
  <c r="B84" i="51"/>
  <c r="J83" i="51"/>
  <c r="I83" i="51"/>
  <c r="G83" i="51"/>
  <c r="F83" i="51"/>
  <c r="E83" i="51"/>
  <c r="D83" i="51"/>
  <c r="C83" i="51"/>
  <c r="B83" i="51"/>
  <c r="J82" i="51"/>
  <c r="I82" i="51"/>
  <c r="G82" i="51"/>
  <c r="F82" i="51"/>
  <c r="E82" i="51"/>
  <c r="D82" i="51"/>
  <c r="C82" i="51"/>
  <c r="B82" i="51"/>
  <c r="J81" i="51"/>
  <c r="I81" i="51"/>
  <c r="G81" i="51"/>
  <c r="F81" i="51"/>
  <c r="E81" i="51"/>
  <c r="D81" i="51"/>
  <c r="C81" i="51"/>
  <c r="B81" i="51"/>
  <c r="J80" i="51"/>
  <c r="I80" i="51"/>
  <c r="G80" i="51"/>
  <c r="F80" i="51"/>
  <c r="E80" i="51"/>
  <c r="D80" i="51"/>
  <c r="C80" i="51"/>
  <c r="B80" i="51"/>
  <c r="J79" i="51"/>
  <c r="I79" i="51"/>
  <c r="G79" i="51"/>
  <c r="F79" i="51"/>
  <c r="E79" i="51"/>
  <c r="D79" i="51"/>
  <c r="C79" i="51"/>
  <c r="B79" i="51"/>
  <c r="J78" i="51"/>
  <c r="I78" i="51"/>
  <c r="G78" i="51"/>
  <c r="F78" i="51"/>
  <c r="E78" i="51"/>
  <c r="D78" i="51"/>
  <c r="C78" i="51"/>
  <c r="B78" i="51"/>
  <c r="J77" i="51"/>
  <c r="I77" i="51"/>
  <c r="G77" i="51"/>
  <c r="F77" i="51"/>
  <c r="E77" i="51"/>
  <c r="D77" i="51"/>
  <c r="C77" i="51"/>
  <c r="B77" i="51"/>
  <c r="J76" i="51"/>
  <c r="I76" i="51"/>
  <c r="G76" i="51"/>
  <c r="F76" i="51"/>
  <c r="E76" i="51"/>
  <c r="D76" i="51"/>
  <c r="C76" i="51"/>
  <c r="B76" i="51"/>
  <c r="J75" i="51"/>
  <c r="I75" i="51"/>
  <c r="G75" i="51"/>
  <c r="F75" i="51"/>
  <c r="E75" i="51"/>
  <c r="D75" i="51"/>
  <c r="C75" i="51"/>
  <c r="B75" i="51"/>
  <c r="J74" i="51"/>
  <c r="I74" i="51"/>
  <c r="G74" i="51"/>
  <c r="F74" i="51"/>
  <c r="E74" i="51"/>
  <c r="D74" i="51"/>
  <c r="C74" i="51"/>
  <c r="B74" i="51"/>
  <c r="J73" i="51"/>
  <c r="I73" i="51"/>
  <c r="G73" i="51"/>
  <c r="F73" i="51"/>
  <c r="E73" i="51"/>
  <c r="D73" i="51"/>
  <c r="C73" i="51"/>
  <c r="B73" i="51"/>
  <c r="J72" i="51"/>
  <c r="I72" i="51"/>
  <c r="G72" i="51"/>
  <c r="F72" i="51"/>
  <c r="E72" i="51"/>
  <c r="D72" i="51"/>
  <c r="C72" i="51"/>
  <c r="B72" i="51"/>
  <c r="J71" i="51"/>
  <c r="I71" i="51"/>
  <c r="G71" i="51"/>
  <c r="F71" i="51"/>
  <c r="E71" i="51"/>
  <c r="D71" i="51"/>
  <c r="C71" i="51"/>
  <c r="B71" i="51"/>
  <c r="J70" i="51"/>
  <c r="I70" i="51"/>
  <c r="G70" i="51"/>
  <c r="F70" i="51"/>
  <c r="E70" i="51"/>
  <c r="D70" i="51"/>
  <c r="C70" i="51"/>
  <c r="B70" i="51"/>
  <c r="J69" i="51"/>
  <c r="I69" i="51"/>
  <c r="G69" i="51"/>
  <c r="F69" i="51"/>
  <c r="E69" i="51"/>
  <c r="D69" i="51"/>
  <c r="C69" i="51"/>
  <c r="B69" i="51"/>
  <c r="J68" i="51"/>
  <c r="I68" i="51"/>
  <c r="G68" i="51"/>
  <c r="F68" i="51"/>
  <c r="E68" i="51"/>
  <c r="D68" i="51"/>
  <c r="C68" i="51"/>
  <c r="B68" i="51"/>
  <c r="J67" i="51"/>
  <c r="I67" i="51"/>
  <c r="G67" i="51"/>
  <c r="F67" i="51"/>
  <c r="E67" i="51"/>
  <c r="D67" i="51"/>
  <c r="C67" i="51"/>
  <c r="B67" i="51"/>
  <c r="J66" i="51"/>
  <c r="I66" i="51"/>
  <c r="O63" i="51" s="1"/>
  <c r="G66" i="51"/>
  <c r="F66" i="51"/>
  <c r="O64" i="51" s="1"/>
  <c r="E66" i="51"/>
  <c r="O62" i="51" s="1"/>
  <c r="D66" i="51"/>
  <c r="O61" i="51" s="1"/>
  <c r="C66" i="51"/>
  <c r="O60" i="51" s="1"/>
  <c r="B66" i="51"/>
  <c r="J65" i="51"/>
  <c r="I65" i="51"/>
  <c r="G65" i="51"/>
  <c r="F65" i="51"/>
  <c r="E65" i="51"/>
  <c r="D65" i="51"/>
  <c r="C65" i="51"/>
  <c r="B65" i="51"/>
  <c r="J64" i="51"/>
  <c r="I64" i="51"/>
  <c r="G64" i="51"/>
  <c r="F64" i="51"/>
  <c r="E64" i="51"/>
  <c r="D64" i="51"/>
  <c r="C64" i="51"/>
  <c r="B64" i="51"/>
  <c r="Q63" i="51"/>
  <c r="J63" i="51"/>
  <c r="I63" i="51"/>
  <c r="G63" i="51"/>
  <c r="F63" i="51"/>
  <c r="E63" i="51"/>
  <c r="D63" i="51"/>
  <c r="C63" i="51"/>
  <c r="B63" i="51"/>
  <c r="J62" i="51"/>
  <c r="I62" i="51"/>
  <c r="G62" i="51"/>
  <c r="F62" i="51"/>
  <c r="E62" i="51"/>
  <c r="D62" i="51"/>
  <c r="C62" i="51"/>
  <c r="B62" i="51"/>
  <c r="J61" i="51"/>
  <c r="I61" i="51"/>
  <c r="G61" i="51"/>
  <c r="F61" i="51"/>
  <c r="E61" i="51"/>
  <c r="D61" i="51"/>
  <c r="C61" i="51"/>
  <c r="B61" i="51"/>
  <c r="J60" i="51"/>
  <c r="I60" i="51"/>
  <c r="G60" i="51"/>
  <c r="F60" i="51"/>
  <c r="E60" i="51"/>
  <c r="D60" i="51"/>
  <c r="C60" i="51"/>
  <c r="B60" i="51"/>
  <c r="J59" i="51"/>
  <c r="I59" i="51"/>
  <c r="G59" i="51"/>
  <c r="F59" i="51"/>
  <c r="E59" i="51"/>
  <c r="D59" i="51"/>
  <c r="C59" i="51"/>
  <c r="B59" i="51"/>
  <c r="J58" i="51"/>
  <c r="I58" i="51"/>
  <c r="G58" i="51"/>
  <c r="F58" i="51"/>
  <c r="E58" i="51"/>
  <c r="D58" i="51"/>
  <c r="C58" i="51"/>
  <c r="B58" i="51"/>
  <c r="J57" i="51"/>
  <c r="I57" i="51"/>
  <c r="G57" i="51"/>
  <c r="F57" i="51"/>
  <c r="E57" i="51"/>
  <c r="D57" i="51"/>
  <c r="C57" i="51"/>
  <c r="B57" i="51"/>
  <c r="J56" i="51"/>
  <c r="I56" i="51"/>
  <c r="G56" i="51"/>
  <c r="F56" i="51"/>
  <c r="E56" i="51"/>
  <c r="D56" i="51"/>
  <c r="C56" i="51"/>
  <c r="B56" i="51"/>
  <c r="J55" i="51"/>
  <c r="I55" i="51"/>
  <c r="G55" i="51"/>
  <c r="F55" i="51"/>
  <c r="E55" i="51"/>
  <c r="D55" i="51"/>
  <c r="C55" i="51"/>
  <c r="B55" i="51"/>
  <c r="J54" i="51"/>
  <c r="I54" i="51"/>
  <c r="G54" i="51"/>
  <c r="F54" i="51"/>
  <c r="E54" i="51"/>
  <c r="D54" i="51"/>
  <c r="C54" i="51"/>
  <c r="B54" i="51"/>
  <c r="J53" i="51"/>
  <c r="I53" i="51"/>
  <c r="G53" i="51"/>
  <c r="F53" i="51"/>
  <c r="E53" i="51"/>
  <c r="D53" i="51"/>
  <c r="C53" i="51"/>
  <c r="B53" i="51"/>
  <c r="J52" i="51"/>
  <c r="I52" i="51"/>
  <c r="G52" i="51"/>
  <c r="F52" i="51"/>
  <c r="E52" i="51"/>
  <c r="D52" i="51"/>
  <c r="C52" i="51"/>
  <c r="B52" i="51"/>
  <c r="J51" i="51"/>
  <c r="I51" i="51"/>
  <c r="G51" i="51"/>
  <c r="F51" i="51"/>
  <c r="E51" i="51"/>
  <c r="D51" i="51"/>
  <c r="C51" i="51"/>
  <c r="B51" i="51"/>
  <c r="J50" i="51"/>
  <c r="I50" i="51"/>
  <c r="G50" i="51"/>
  <c r="F50" i="51"/>
  <c r="E50" i="51"/>
  <c r="D50" i="51"/>
  <c r="C50" i="51"/>
  <c r="B50" i="51"/>
  <c r="J49" i="51"/>
  <c r="I49" i="51"/>
  <c r="G49" i="51"/>
  <c r="F49" i="51"/>
  <c r="E49" i="51"/>
  <c r="D49" i="51"/>
  <c r="C49" i="51"/>
  <c r="B49" i="51"/>
  <c r="J48" i="51"/>
  <c r="I48" i="51"/>
  <c r="G48" i="51"/>
  <c r="F48" i="51"/>
  <c r="E48" i="51"/>
  <c r="D48" i="51"/>
  <c r="C48" i="51"/>
  <c r="B48" i="51"/>
  <c r="J47" i="51"/>
  <c r="I47" i="51"/>
  <c r="G47" i="51"/>
  <c r="F47" i="51"/>
  <c r="E47" i="51"/>
  <c r="D47" i="51"/>
  <c r="C47" i="51"/>
  <c r="B47" i="51"/>
  <c r="J46" i="51"/>
  <c r="I46" i="51"/>
  <c r="G46" i="51"/>
  <c r="F46" i="51"/>
  <c r="E46" i="51"/>
  <c r="D46" i="51"/>
  <c r="C46" i="51"/>
  <c r="B46" i="51"/>
  <c r="J45" i="51"/>
  <c r="I45" i="51"/>
  <c r="G45" i="51"/>
  <c r="F45" i="51"/>
  <c r="E45" i="51"/>
  <c r="D45" i="51"/>
  <c r="C45" i="51"/>
  <c r="B45" i="51"/>
  <c r="J44" i="51"/>
  <c r="I44" i="51"/>
  <c r="G44" i="51"/>
  <c r="F44" i="51"/>
  <c r="E44" i="51"/>
  <c r="D44" i="51"/>
  <c r="C44" i="51"/>
  <c r="B44" i="51"/>
  <c r="J43" i="51"/>
  <c r="I43" i="51"/>
  <c r="G43" i="51"/>
  <c r="F43" i="51"/>
  <c r="E43" i="51"/>
  <c r="D43" i="51"/>
  <c r="C43" i="51"/>
  <c r="B43" i="51"/>
  <c r="J42" i="51"/>
  <c r="I42" i="51"/>
  <c r="G42" i="51"/>
  <c r="F42" i="51"/>
  <c r="E42" i="51"/>
  <c r="D42" i="51"/>
  <c r="C42" i="51"/>
  <c r="B42" i="51"/>
  <c r="J41" i="51"/>
  <c r="I41" i="51"/>
  <c r="G41" i="51"/>
  <c r="F41" i="51"/>
  <c r="E41" i="51"/>
  <c r="D41" i="51"/>
  <c r="C41" i="51"/>
  <c r="B41" i="51"/>
  <c r="J40" i="51"/>
  <c r="I40" i="51"/>
  <c r="G40" i="51"/>
  <c r="F40" i="51"/>
  <c r="E40" i="51"/>
  <c r="D40" i="51"/>
  <c r="C40" i="51"/>
  <c r="B40" i="51"/>
  <c r="J39" i="51"/>
  <c r="I39" i="51"/>
  <c r="G39" i="51"/>
  <c r="F39" i="51"/>
  <c r="E39" i="51"/>
  <c r="D39" i="51"/>
  <c r="C39" i="51"/>
  <c r="B39" i="51"/>
  <c r="J38" i="51"/>
  <c r="I38" i="51"/>
  <c r="G38" i="51"/>
  <c r="F38" i="51"/>
  <c r="E38" i="51"/>
  <c r="D38" i="51"/>
  <c r="C38" i="51"/>
  <c r="B38" i="51"/>
  <c r="J37" i="51"/>
  <c r="I37" i="51"/>
  <c r="G37" i="51"/>
  <c r="F37" i="51"/>
  <c r="E37" i="51"/>
  <c r="D37" i="51"/>
  <c r="C37" i="51"/>
  <c r="B37" i="51"/>
  <c r="J36" i="51"/>
  <c r="I36" i="51"/>
  <c r="G36" i="51"/>
  <c r="F36" i="51"/>
  <c r="E36" i="51"/>
  <c r="D36" i="51"/>
  <c r="C36" i="51"/>
  <c r="B36" i="51"/>
  <c r="J35" i="51"/>
  <c r="I35" i="51"/>
  <c r="G35" i="51"/>
  <c r="F35" i="51"/>
  <c r="E35" i="51"/>
  <c r="D35" i="51"/>
  <c r="C35" i="51"/>
  <c r="B35" i="51"/>
  <c r="J34" i="51"/>
  <c r="I34" i="51"/>
  <c r="G34" i="51"/>
  <c r="F34" i="51"/>
  <c r="E34" i="51"/>
  <c r="D34" i="51"/>
  <c r="C34" i="51"/>
  <c r="B34" i="51"/>
  <c r="J33" i="51"/>
  <c r="I33" i="51"/>
  <c r="G33" i="51"/>
  <c r="F33" i="51"/>
  <c r="E33" i="51"/>
  <c r="D33" i="51"/>
  <c r="C33" i="51"/>
  <c r="B33" i="51"/>
  <c r="J32" i="51"/>
  <c r="I32" i="51"/>
  <c r="G32" i="51"/>
  <c r="F32" i="51"/>
  <c r="E32" i="51"/>
  <c r="D32" i="51"/>
  <c r="C32" i="51"/>
  <c r="B32" i="51"/>
  <c r="J31" i="51"/>
  <c r="I31" i="51"/>
  <c r="G31" i="51"/>
  <c r="F31" i="51"/>
  <c r="E31" i="51"/>
  <c r="D31" i="51"/>
  <c r="C31" i="51"/>
  <c r="B31" i="51"/>
  <c r="J30" i="51"/>
  <c r="I30" i="51"/>
  <c r="G30" i="51"/>
  <c r="F30" i="51"/>
  <c r="E30" i="51"/>
  <c r="D30" i="51"/>
  <c r="C30" i="51"/>
  <c r="B30" i="51"/>
  <c r="J29" i="51"/>
  <c r="I29" i="51"/>
  <c r="G29" i="51"/>
  <c r="F29" i="51"/>
  <c r="E29" i="51"/>
  <c r="D29" i="51"/>
  <c r="C29" i="51"/>
  <c r="B29" i="51"/>
  <c r="J28" i="51"/>
  <c r="I28" i="51"/>
  <c r="G28" i="51"/>
  <c r="F28" i="51"/>
  <c r="E28" i="51"/>
  <c r="D28" i="51"/>
  <c r="C28" i="51"/>
  <c r="B28" i="51"/>
  <c r="J27" i="51"/>
  <c r="I27" i="51"/>
  <c r="G27" i="51"/>
  <c r="F27" i="51"/>
  <c r="E27" i="51"/>
  <c r="D27" i="51"/>
  <c r="C27" i="51"/>
  <c r="B27" i="51"/>
  <c r="J26" i="51"/>
  <c r="I26" i="51"/>
  <c r="G26" i="51"/>
  <c r="F26" i="51"/>
  <c r="E26" i="51"/>
  <c r="D26" i="51"/>
  <c r="C26" i="51"/>
  <c r="B26" i="51"/>
  <c r="J25" i="51"/>
  <c r="I25" i="51"/>
  <c r="G25" i="51"/>
  <c r="F25" i="51"/>
  <c r="E25" i="51"/>
  <c r="D25" i="51"/>
  <c r="C25" i="51"/>
  <c r="B25" i="51"/>
  <c r="J24" i="51"/>
  <c r="I24" i="51"/>
  <c r="G24" i="51"/>
  <c r="F24" i="51"/>
  <c r="E24" i="51"/>
  <c r="D24" i="51"/>
  <c r="C24" i="51"/>
  <c r="B24" i="51"/>
  <c r="J23" i="51"/>
  <c r="I23" i="51"/>
  <c r="G23" i="51"/>
  <c r="F23" i="51"/>
  <c r="E23" i="51"/>
  <c r="D23" i="51"/>
  <c r="C23" i="51"/>
  <c r="B23" i="51"/>
  <c r="J22" i="51"/>
  <c r="I22" i="51"/>
  <c r="G22" i="51"/>
  <c r="F22" i="51"/>
  <c r="E22" i="51"/>
  <c r="D22" i="51"/>
  <c r="C22" i="51"/>
  <c r="B22" i="51"/>
  <c r="J21" i="51"/>
  <c r="I21" i="51"/>
  <c r="G21" i="51"/>
  <c r="F21" i="51"/>
  <c r="E21" i="51"/>
  <c r="D21" i="51"/>
  <c r="C21" i="51"/>
  <c r="B21" i="51"/>
  <c r="J20" i="51"/>
  <c r="I20" i="51"/>
  <c r="G20" i="51"/>
  <c r="F20" i="51"/>
  <c r="E20" i="51"/>
  <c r="D20" i="51"/>
  <c r="C20" i="51"/>
  <c r="B20" i="51"/>
  <c r="J19" i="51"/>
  <c r="I19" i="51"/>
  <c r="G19" i="51"/>
  <c r="F19" i="51"/>
  <c r="E19" i="51"/>
  <c r="D19" i="51"/>
  <c r="C19" i="51"/>
  <c r="B19" i="51"/>
  <c r="J18" i="51"/>
  <c r="I18" i="51"/>
  <c r="G18" i="51"/>
  <c r="F18" i="51"/>
  <c r="E18" i="51"/>
  <c r="D18" i="51"/>
  <c r="C18" i="51"/>
  <c r="B18" i="51"/>
  <c r="J17" i="51"/>
  <c r="I17" i="51"/>
  <c r="G17" i="51"/>
  <c r="F17" i="51"/>
  <c r="E17" i="51"/>
  <c r="D17" i="51"/>
  <c r="C17" i="51"/>
  <c r="B17" i="51"/>
  <c r="J16" i="51"/>
  <c r="I16" i="51"/>
  <c r="G16" i="51"/>
  <c r="F16" i="51"/>
  <c r="E16" i="51"/>
  <c r="D16" i="51"/>
  <c r="C16" i="51"/>
  <c r="B16" i="51"/>
  <c r="J15" i="51"/>
  <c r="I15" i="51"/>
  <c r="G15" i="51"/>
  <c r="F15" i="51"/>
  <c r="E15" i="51"/>
  <c r="D15" i="51"/>
  <c r="C15" i="51"/>
  <c r="B15" i="51"/>
  <c r="J14" i="51"/>
  <c r="I14" i="51"/>
  <c r="G14" i="51"/>
  <c r="F14" i="51"/>
  <c r="E14" i="51"/>
  <c r="D14" i="51"/>
  <c r="C14" i="51"/>
  <c r="B14" i="51"/>
  <c r="J13" i="51"/>
  <c r="I13" i="51"/>
  <c r="G13" i="51"/>
  <c r="F13" i="51"/>
  <c r="E13" i="51"/>
  <c r="D13" i="51"/>
  <c r="C13" i="51"/>
  <c r="B13" i="51"/>
  <c r="J12" i="51"/>
  <c r="I12" i="51"/>
  <c r="G12" i="51"/>
  <c r="F12" i="51"/>
  <c r="E12" i="51"/>
  <c r="D12" i="51"/>
  <c r="C12" i="51"/>
  <c r="B12" i="51"/>
  <c r="J11" i="51"/>
  <c r="I11" i="51"/>
  <c r="G11" i="51"/>
  <c r="F11" i="51"/>
  <c r="E11" i="51"/>
  <c r="D11" i="51"/>
  <c r="C11" i="51"/>
  <c r="B11" i="51"/>
  <c r="J10" i="51"/>
  <c r="I10" i="51"/>
  <c r="G10" i="51"/>
  <c r="F10" i="51"/>
  <c r="E10" i="51"/>
  <c r="D10" i="51"/>
  <c r="C10" i="51"/>
  <c r="B10" i="51"/>
  <c r="J9" i="51"/>
  <c r="I9" i="51"/>
  <c r="G9" i="51"/>
  <c r="F9" i="51"/>
  <c r="E9" i="51"/>
  <c r="D9" i="51"/>
  <c r="C9" i="51"/>
  <c r="B9" i="51"/>
  <c r="J8" i="51"/>
  <c r="I8" i="51"/>
  <c r="G8" i="51"/>
  <c r="F8" i="51"/>
  <c r="E8" i="51"/>
  <c r="D8" i="51"/>
  <c r="C8" i="51"/>
  <c r="B8" i="51"/>
  <c r="J7" i="51"/>
  <c r="I7" i="51"/>
  <c r="G7" i="51"/>
  <c r="F7" i="51"/>
  <c r="E7" i="51"/>
  <c r="D7" i="51"/>
  <c r="C7" i="51"/>
  <c r="B7" i="51"/>
  <c r="J6" i="51"/>
  <c r="I6" i="51"/>
  <c r="G6" i="51"/>
  <c r="F6" i="51"/>
  <c r="E6" i="51"/>
  <c r="D6" i="51"/>
  <c r="C6" i="51"/>
  <c r="B6" i="51"/>
  <c r="J5" i="51"/>
  <c r="I5" i="51"/>
  <c r="G5" i="51"/>
  <c r="F5" i="51"/>
  <c r="E5" i="51"/>
  <c r="D5" i="51"/>
  <c r="C5" i="51"/>
  <c r="B5" i="51"/>
  <c r="E4" i="51"/>
  <c r="D4" i="51"/>
  <c r="C4" i="51"/>
  <c r="J186" i="50"/>
  <c r="I186" i="50"/>
  <c r="G186" i="50"/>
  <c r="F186" i="50"/>
  <c r="E186" i="50"/>
  <c r="D186" i="50"/>
  <c r="C186" i="50"/>
  <c r="B186" i="50"/>
  <c r="J185" i="50"/>
  <c r="I185" i="50"/>
  <c r="G185" i="50"/>
  <c r="F185" i="50"/>
  <c r="E185" i="50"/>
  <c r="D185" i="50"/>
  <c r="C185" i="50"/>
  <c r="B185" i="50"/>
  <c r="J184" i="50"/>
  <c r="I184" i="50"/>
  <c r="G184" i="50"/>
  <c r="F184" i="50"/>
  <c r="E184" i="50"/>
  <c r="D184" i="50"/>
  <c r="C184" i="50"/>
  <c r="B184" i="50"/>
  <c r="J183" i="50"/>
  <c r="I183" i="50"/>
  <c r="G183" i="50"/>
  <c r="F183" i="50"/>
  <c r="E183" i="50"/>
  <c r="D183" i="50"/>
  <c r="C183" i="50"/>
  <c r="B183" i="50"/>
  <c r="J182" i="50"/>
  <c r="I182" i="50"/>
  <c r="G182" i="50"/>
  <c r="F182" i="50"/>
  <c r="E182" i="50"/>
  <c r="D182" i="50"/>
  <c r="C182" i="50"/>
  <c r="B182" i="50"/>
  <c r="J181" i="50"/>
  <c r="I181" i="50"/>
  <c r="G181" i="50"/>
  <c r="F181" i="50"/>
  <c r="E181" i="50"/>
  <c r="D181" i="50"/>
  <c r="C181" i="50"/>
  <c r="B181" i="50"/>
  <c r="J180" i="50"/>
  <c r="I180" i="50"/>
  <c r="G180" i="50"/>
  <c r="F180" i="50"/>
  <c r="E180" i="50"/>
  <c r="D180" i="50"/>
  <c r="C180" i="50"/>
  <c r="B180" i="50"/>
  <c r="J179" i="50"/>
  <c r="I179" i="50"/>
  <c r="G179" i="50"/>
  <c r="F179" i="50"/>
  <c r="E179" i="50"/>
  <c r="D179" i="50"/>
  <c r="C179" i="50"/>
  <c r="B179" i="50"/>
  <c r="J178" i="50"/>
  <c r="I178" i="50"/>
  <c r="G178" i="50"/>
  <c r="F178" i="50"/>
  <c r="E178" i="50"/>
  <c r="D178" i="50"/>
  <c r="C178" i="50"/>
  <c r="B178" i="50"/>
  <c r="J177" i="50"/>
  <c r="I177" i="50"/>
  <c r="G177" i="50"/>
  <c r="F177" i="50"/>
  <c r="E177" i="50"/>
  <c r="D177" i="50"/>
  <c r="C177" i="50"/>
  <c r="B177" i="50"/>
  <c r="J176" i="50"/>
  <c r="I176" i="50"/>
  <c r="G176" i="50"/>
  <c r="F176" i="50"/>
  <c r="E176" i="50"/>
  <c r="D176" i="50"/>
  <c r="C176" i="50"/>
  <c r="B176" i="50"/>
  <c r="J175" i="50"/>
  <c r="I175" i="50"/>
  <c r="G175" i="50"/>
  <c r="F175" i="50"/>
  <c r="E175" i="50"/>
  <c r="D175" i="50"/>
  <c r="C175" i="50"/>
  <c r="B175" i="50"/>
  <c r="J174" i="50"/>
  <c r="I174" i="50"/>
  <c r="G174" i="50"/>
  <c r="F174" i="50"/>
  <c r="E174" i="50"/>
  <c r="D174" i="50"/>
  <c r="C174" i="50"/>
  <c r="B174" i="50"/>
  <c r="J173" i="50"/>
  <c r="I173" i="50"/>
  <c r="G173" i="50"/>
  <c r="F173" i="50"/>
  <c r="E173" i="50"/>
  <c r="D173" i="50"/>
  <c r="C173" i="50"/>
  <c r="B173" i="50"/>
  <c r="J172" i="50"/>
  <c r="I172" i="50"/>
  <c r="G172" i="50"/>
  <c r="F172" i="50"/>
  <c r="E172" i="50"/>
  <c r="D172" i="50"/>
  <c r="C172" i="50"/>
  <c r="B172" i="50"/>
  <c r="J171" i="50"/>
  <c r="I171" i="50"/>
  <c r="G171" i="50"/>
  <c r="F171" i="50"/>
  <c r="E171" i="50"/>
  <c r="D171" i="50"/>
  <c r="C171" i="50"/>
  <c r="B171" i="50"/>
  <c r="J170" i="50"/>
  <c r="I170" i="50"/>
  <c r="G170" i="50"/>
  <c r="F170" i="50"/>
  <c r="E170" i="50"/>
  <c r="D170" i="50"/>
  <c r="C170" i="50"/>
  <c r="B170" i="50"/>
  <c r="J169" i="50"/>
  <c r="I169" i="50"/>
  <c r="G169" i="50"/>
  <c r="F169" i="50"/>
  <c r="E169" i="50"/>
  <c r="D169" i="50"/>
  <c r="C169" i="50"/>
  <c r="B169" i="50"/>
  <c r="J168" i="50"/>
  <c r="I168" i="50"/>
  <c r="G168" i="50"/>
  <c r="F168" i="50"/>
  <c r="E168" i="50"/>
  <c r="D168" i="50"/>
  <c r="C168" i="50"/>
  <c r="B168" i="50"/>
  <c r="J167" i="50"/>
  <c r="I167" i="50"/>
  <c r="G167" i="50"/>
  <c r="F167" i="50"/>
  <c r="E167" i="50"/>
  <c r="D167" i="50"/>
  <c r="C167" i="50"/>
  <c r="B167" i="50"/>
  <c r="J166" i="50"/>
  <c r="I166" i="50"/>
  <c r="G166" i="50"/>
  <c r="F166" i="50"/>
  <c r="E166" i="50"/>
  <c r="D166" i="50"/>
  <c r="C166" i="50"/>
  <c r="B166" i="50"/>
  <c r="J165" i="50"/>
  <c r="I165" i="50"/>
  <c r="G165" i="50"/>
  <c r="F165" i="50"/>
  <c r="E165" i="50"/>
  <c r="D165" i="50"/>
  <c r="C165" i="50"/>
  <c r="B165" i="50"/>
  <c r="J164" i="50"/>
  <c r="I164" i="50"/>
  <c r="G164" i="50"/>
  <c r="F164" i="50"/>
  <c r="E164" i="50"/>
  <c r="D164" i="50"/>
  <c r="C164" i="50"/>
  <c r="B164" i="50"/>
  <c r="J163" i="50"/>
  <c r="I163" i="50"/>
  <c r="G163" i="50"/>
  <c r="F163" i="50"/>
  <c r="E163" i="50"/>
  <c r="D163" i="50"/>
  <c r="C163" i="50"/>
  <c r="B163" i="50"/>
  <c r="J162" i="50"/>
  <c r="I162" i="50"/>
  <c r="G162" i="50"/>
  <c r="F162" i="50"/>
  <c r="E162" i="50"/>
  <c r="D162" i="50"/>
  <c r="C162" i="50"/>
  <c r="B162" i="50"/>
  <c r="J161" i="50"/>
  <c r="I161" i="50"/>
  <c r="G161" i="50"/>
  <c r="F161" i="50"/>
  <c r="E161" i="50"/>
  <c r="D161" i="50"/>
  <c r="C161" i="50"/>
  <c r="B161" i="50"/>
  <c r="J160" i="50"/>
  <c r="I160" i="50"/>
  <c r="O63" i="50" s="1"/>
  <c r="G160" i="50"/>
  <c r="F160" i="50"/>
  <c r="O64" i="50" s="1"/>
  <c r="E160" i="50"/>
  <c r="O62" i="50" s="1"/>
  <c r="D160" i="50"/>
  <c r="O61" i="50" s="1"/>
  <c r="C160" i="50"/>
  <c r="O60" i="50" s="1"/>
  <c r="B160" i="50"/>
  <c r="J159" i="50"/>
  <c r="I159" i="50"/>
  <c r="G159" i="50"/>
  <c r="F159" i="50"/>
  <c r="E159" i="50"/>
  <c r="D159" i="50"/>
  <c r="C159" i="50"/>
  <c r="B159" i="50"/>
  <c r="J158" i="50"/>
  <c r="I158" i="50"/>
  <c r="G158" i="50"/>
  <c r="F158" i="50"/>
  <c r="E158" i="50"/>
  <c r="D158" i="50"/>
  <c r="C158" i="50"/>
  <c r="B158" i="50"/>
  <c r="J157" i="50"/>
  <c r="I157" i="50"/>
  <c r="G157" i="50"/>
  <c r="F157" i="50"/>
  <c r="E157" i="50"/>
  <c r="D157" i="50"/>
  <c r="C157" i="50"/>
  <c r="B157" i="50"/>
  <c r="J156" i="50"/>
  <c r="I156" i="50"/>
  <c r="G156" i="50"/>
  <c r="F156" i="50"/>
  <c r="E156" i="50"/>
  <c r="D156" i="50"/>
  <c r="C156" i="50"/>
  <c r="B156" i="50"/>
  <c r="J155" i="50"/>
  <c r="I155" i="50"/>
  <c r="G155" i="50"/>
  <c r="F155" i="50"/>
  <c r="E155" i="50"/>
  <c r="D155" i="50"/>
  <c r="C155" i="50"/>
  <c r="B155" i="50"/>
  <c r="J154" i="50"/>
  <c r="I154" i="50"/>
  <c r="G154" i="50"/>
  <c r="F154" i="50"/>
  <c r="E154" i="50"/>
  <c r="D154" i="50"/>
  <c r="C154" i="50"/>
  <c r="B154" i="50"/>
  <c r="J153" i="50"/>
  <c r="I153" i="50"/>
  <c r="G153" i="50"/>
  <c r="F153" i="50"/>
  <c r="E153" i="50"/>
  <c r="D153" i="50"/>
  <c r="C153" i="50"/>
  <c r="B153" i="50"/>
  <c r="J152" i="50"/>
  <c r="I152" i="50"/>
  <c r="G152" i="50"/>
  <c r="F152" i="50"/>
  <c r="E152" i="50"/>
  <c r="D152" i="50"/>
  <c r="C152" i="50"/>
  <c r="B152" i="50"/>
  <c r="J151" i="50"/>
  <c r="I151" i="50"/>
  <c r="G151" i="50"/>
  <c r="F151" i="50"/>
  <c r="E151" i="50"/>
  <c r="D151" i="50"/>
  <c r="C151" i="50"/>
  <c r="B151" i="50"/>
  <c r="J150" i="50"/>
  <c r="I150" i="50"/>
  <c r="G150" i="50"/>
  <c r="F150" i="50"/>
  <c r="E150" i="50"/>
  <c r="D150" i="50"/>
  <c r="C150" i="50"/>
  <c r="B150" i="50"/>
  <c r="J149" i="50"/>
  <c r="I149" i="50"/>
  <c r="G149" i="50"/>
  <c r="F149" i="50"/>
  <c r="E149" i="50"/>
  <c r="D149" i="50"/>
  <c r="C149" i="50"/>
  <c r="B149" i="50"/>
  <c r="J148" i="50"/>
  <c r="I148" i="50"/>
  <c r="G148" i="50"/>
  <c r="F148" i="50"/>
  <c r="E148" i="50"/>
  <c r="D148" i="50"/>
  <c r="C148" i="50"/>
  <c r="B148" i="50"/>
  <c r="J147" i="50"/>
  <c r="I147" i="50"/>
  <c r="G147" i="50"/>
  <c r="F147" i="50"/>
  <c r="E147" i="50"/>
  <c r="D147" i="50"/>
  <c r="C147" i="50"/>
  <c r="B147" i="50"/>
  <c r="J146" i="50"/>
  <c r="I146" i="50"/>
  <c r="G146" i="50"/>
  <c r="F146" i="50"/>
  <c r="E146" i="50"/>
  <c r="D146" i="50"/>
  <c r="C146" i="50"/>
  <c r="B146" i="50"/>
  <c r="J145" i="50"/>
  <c r="I145" i="50"/>
  <c r="G145" i="50"/>
  <c r="F145" i="50"/>
  <c r="E145" i="50"/>
  <c r="D145" i="50"/>
  <c r="C145" i="50"/>
  <c r="B145" i="50"/>
  <c r="J144" i="50"/>
  <c r="I144" i="50"/>
  <c r="G144" i="50"/>
  <c r="F144" i="50"/>
  <c r="E144" i="50"/>
  <c r="D144" i="50"/>
  <c r="C144" i="50"/>
  <c r="B144" i="50"/>
  <c r="J143" i="50"/>
  <c r="I143" i="50"/>
  <c r="G143" i="50"/>
  <c r="F143" i="50"/>
  <c r="E143" i="50"/>
  <c r="D143" i="50"/>
  <c r="C143" i="50"/>
  <c r="B143" i="50"/>
  <c r="J142" i="50"/>
  <c r="I142" i="50"/>
  <c r="G142" i="50"/>
  <c r="F142" i="50"/>
  <c r="E142" i="50"/>
  <c r="D142" i="50"/>
  <c r="C142" i="50"/>
  <c r="B142" i="50"/>
  <c r="J141" i="50"/>
  <c r="I141" i="50"/>
  <c r="G141" i="50"/>
  <c r="F141" i="50"/>
  <c r="E141" i="50"/>
  <c r="D141" i="50"/>
  <c r="C141" i="50"/>
  <c r="B141" i="50"/>
  <c r="J140" i="50"/>
  <c r="I140" i="50"/>
  <c r="G140" i="50"/>
  <c r="F140" i="50"/>
  <c r="E140" i="50"/>
  <c r="D140" i="50"/>
  <c r="C140" i="50"/>
  <c r="B140" i="50"/>
  <c r="J139" i="50"/>
  <c r="I139" i="50"/>
  <c r="G139" i="50"/>
  <c r="F139" i="50"/>
  <c r="E139" i="50"/>
  <c r="D139" i="50"/>
  <c r="C139" i="50"/>
  <c r="B139" i="50"/>
  <c r="J138" i="50"/>
  <c r="I138" i="50"/>
  <c r="G138" i="50"/>
  <c r="F138" i="50"/>
  <c r="E138" i="50"/>
  <c r="D138" i="50"/>
  <c r="C138" i="50"/>
  <c r="B138" i="50"/>
  <c r="J137" i="50"/>
  <c r="I137" i="50"/>
  <c r="G137" i="50"/>
  <c r="F137" i="50"/>
  <c r="E137" i="50"/>
  <c r="D137" i="50"/>
  <c r="C137" i="50"/>
  <c r="B137" i="50"/>
  <c r="J136" i="50"/>
  <c r="I136" i="50"/>
  <c r="G136" i="50"/>
  <c r="F136" i="50"/>
  <c r="E136" i="50"/>
  <c r="D136" i="50"/>
  <c r="C136" i="50"/>
  <c r="B136" i="50"/>
  <c r="J135" i="50"/>
  <c r="I135" i="50"/>
  <c r="G135" i="50"/>
  <c r="F135" i="50"/>
  <c r="E135" i="50"/>
  <c r="D135" i="50"/>
  <c r="C135" i="50"/>
  <c r="B135" i="50"/>
  <c r="J134" i="50"/>
  <c r="I134" i="50"/>
  <c r="G134" i="50"/>
  <c r="F134" i="50"/>
  <c r="E134" i="50"/>
  <c r="D134" i="50"/>
  <c r="C134" i="50"/>
  <c r="B134" i="50"/>
  <c r="J133" i="50"/>
  <c r="I133" i="50"/>
  <c r="G133" i="50"/>
  <c r="F133" i="50"/>
  <c r="E133" i="50"/>
  <c r="D133" i="50"/>
  <c r="C133" i="50"/>
  <c r="B133" i="50"/>
  <c r="J132" i="50"/>
  <c r="I132" i="50"/>
  <c r="G132" i="50"/>
  <c r="F132" i="50"/>
  <c r="E132" i="50"/>
  <c r="D132" i="50"/>
  <c r="C132" i="50"/>
  <c r="B132" i="50"/>
  <c r="J131" i="50"/>
  <c r="I131" i="50"/>
  <c r="G131" i="50"/>
  <c r="F131" i="50"/>
  <c r="E131" i="50"/>
  <c r="D131" i="50"/>
  <c r="C131" i="50"/>
  <c r="B131" i="50"/>
  <c r="J130" i="50"/>
  <c r="I130" i="50"/>
  <c r="G130" i="50"/>
  <c r="F130" i="50"/>
  <c r="E130" i="50"/>
  <c r="D130" i="50"/>
  <c r="C130" i="50"/>
  <c r="B130" i="50"/>
  <c r="J129" i="50"/>
  <c r="I129" i="50"/>
  <c r="G129" i="50"/>
  <c r="F129" i="50"/>
  <c r="E129" i="50"/>
  <c r="D129" i="50"/>
  <c r="C129" i="50"/>
  <c r="B129" i="50"/>
  <c r="J128" i="50"/>
  <c r="I128" i="50"/>
  <c r="G128" i="50"/>
  <c r="F128" i="50"/>
  <c r="E128" i="50"/>
  <c r="D128" i="50"/>
  <c r="C128" i="50"/>
  <c r="B128" i="50"/>
  <c r="J127" i="50"/>
  <c r="I127" i="50"/>
  <c r="G127" i="50"/>
  <c r="F127" i="50"/>
  <c r="E127" i="50"/>
  <c r="D127" i="50"/>
  <c r="C127" i="50"/>
  <c r="B127" i="50"/>
  <c r="J126" i="50"/>
  <c r="I126" i="50"/>
  <c r="G126" i="50"/>
  <c r="F126" i="50"/>
  <c r="E126" i="50"/>
  <c r="D126" i="50"/>
  <c r="C126" i="50"/>
  <c r="B126" i="50"/>
  <c r="J125" i="50"/>
  <c r="I125" i="50"/>
  <c r="G125" i="50"/>
  <c r="F125" i="50"/>
  <c r="E125" i="50"/>
  <c r="D125" i="50"/>
  <c r="C125" i="50"/>
  <c r="B125" i="50"/>
  <c r="J124" i="50"/>
  <c r="I124" i="50"/>
  <c r="G124" i="50"/>
  <c r="F124" i="50"/>
  <c r="E124" i="50"/>
  <c r="D124" i="50"/>
  <c r="C124" i="50"/>
  <c r="B124" i="50"/>
  <c r="J123" i="50"/>
  <c r="I123" i="50"/>
  <c r="G123" i="50"/>
  <c r="F123" i="50"/>
  <c r="E123" i="50"/>
  <c r="D123" i="50"/>
  <c r="C123" i="50"/>
  <c r="B123" i="50"/>
  <c r="J122" i="50"/>
  <c r="I122" i="50"/>
  <c r="G122" i="50"/>
  <c r="F122" i="50"/>
  <c r="E122" i="50"/>
  <c r="D122" i="50"/>
  <c r="C122" i="50"/>
  <c r="B122" i="50"/>
  <c r="J121" i="50"/>
  <c r="I121" i="50"/>
  <c r="G121" i="50"/>
  <c r="F121" i="50"/>
  <c r="E121" i="50"/>
  <c r="D121" i="50"/>
  <c r="C121" i="50"/>
  <c r="B121" i="50"/>
  <c r="J120" i="50"/>
  <c r="I120" i="50"/>
  <c r="G120" i="50"/>
  <c r="F120" i="50"/>
  <c r="E120" i="50"/>
  <c r="D120" i="50"/>
  <c r="C120" i="50"/>
  <c r="B120" i="50"/>
  <c r="J119" i="50"/>
  <c r="I119" i="50"/>
  <c r="G119" i="50"/>
  <c r="F119" i="50"/>
  <c r="E119" i="50"/>
  <c r="D119" i="50"/>
  <c r="C119" i="50"/>
  <c r="B119" i="50"/>
  <c r="J118" i="50"/>
  <c r="I118" i="50"/>
  <c r="G118" i="50"/>
  <c r="F118" i="50"/>
  <c r="E118" i="50"/>
  <c r="D118" i="50"/>
  <c r="C118" i="50"/>
  <c r="B118" i="50"/>
  <c r="J117" i="50"/>
  <c r="I117" i="50"/>
  <c r="Q63" i="50" s="1"/>
  <c r="G117" i="50"/>
  <c r="F117" i="50"/>
  <c r="Q64" i="50" s="1"/>
  <c r="E117" i="50"/>
  <c r="D117" i="50"/>
  <c r="Q61" i="50" s="1"/>
  <c r="C117" i="50"/>
  <c r="Q60" i="50" s="1"/>
  <c r="B117" i="50"/>
  <c r="J116" i="50"/>
  <c r="I116" i="50"/>
  <c r="G116" i="50"/>
  <c r="F116" i="50"/>
  <c r="E116" i="50"/>
  <c r="D116" i="50"/>
  <c r="C116" i="50"/>
  <c r="B116" i="50"/>
  <c r="J115" i="50"/>
  <c r="I115" i="50"/>
  <c r="G115" i="50"/>
  <c r="F115" i="50"/>
  <c r="E115" i="50"/>
  <c r="D115" i="50"/>
  <c r="C115" i="50"/>
  <c r="B115" i="50"/>
  <c r="J114" i="50"/>
  <c r="I114" i="50"/>
  <c r="G114" i="50"/>
  <c r="F114" i="50"/>
  <c r="E114" i="50"/>
  <c r="D114" i="50"/>
  <c r="C114" i="50"/>
  <c r="B114" i="50"/>
  <c r="J113" i="50"/>
  <c r="I113" i="50"/>
  <c r="G113" i="50"/>
  <c r="F113" i="50"/>
  <c r="E113" i="50"/>
  <c r="D113" i="50"/>
  <c r="C113" i="50"/>
  <c r="B113" i="50"/>
  <c r="J112" i="50"/>
  <c r="I112" i="50"/>
  <c r="G112" i="50"/>
  <c r="F112" i="50"/>
  <c r="E112" i="50"/>
  <c r="D112" i="50"/>
  <c r="C112" i="50"/>
  <c r="B112" i="50"/>
  <c r="J111" i="50"/>
  <c r="I111" i="50"/>
  <c r="G111" i="50"/>
  <c r="F111" i="50"/>
  <c r="E111" i="50"/>
  <c r="D111" i="50"/>
  <c r="C111" i="50"/>
  <c r="B111" i="50"/>
  <c r="J110" i="50"/>
  <c r="I110" i="50"/>
  <c r="G110" i="50"/>
  <c r="F110" i="50"/>
  <c r="E110" i="50"/>
  <c r="D110" i="50"/>
  <c r="C110" i="50"/>
  <c r="B110" i="50"/>
  <c r="J109" i="50"/>
  <c r="I109" i="50"/>
  <c r="G109" i="50"/>
  <c r="F109" i="50"/>
  <c r="E109" i="50"/>
  <c r="D109" i="50"/>
  <c r="C109" i="50"/>
  <c r="B109" i="50"/>
  <c r="J108" i="50"/>
  <c r="I108" i="50"/>
  <c r="G108" i="50"/>
  <c r="F108" i="50"/>
  <c r="E108" i="50"/>
  <c r="D108" i="50"/>
  <c r="C108" i="50"/>
  <c r="B108" i="50"/>
  <c r="J107" i="50"/>
  <c r="I107" i="50"/>
  <c r="G107" i="50"/>
  <c r="F107" i="50"/>
  <c r="E107" i="50"/>
  <c r="D107" i="50"/>
  <c r="C107" i="50"/>
  <c r="B107" i="50"/>
  <c r="J106" i="50"/>
  <c r="I106" i="50"/>
  <c r="G106" i="50"/>
  <c r="F106" i="50"/>
  <c r="E106" i="50"/>
  <c r="D106" i="50"/>
  <c r="C106" i="50"/>
  <c r="B106" i="50"/>
  <c r="J105" i="50"/>
  <c r="I105" i="50"/>
  <c r="G105" i="50"/>
  <c r="F105" i="50"/>
  <c r="E105" i="50"/>
  <c r="D105" i="50"/>
  <c r="C105" i="50"/>
  <c r="B105" i="50"/>
  <c r="J104" i="50"/>
  <c r="I104" i="50"/>
  <c r="G104" i="50"/>
  <c r="F104" i="50"/>
  <c r="E104" i="50"/>
  <c r="D104" i="50"/>
  <c r="C104" i="50"/>
  <c r="B104" i="50"/>
  <c r="J103" i="50"/>
  <c r="I103" i="50"/>
  <c r="G103" i="50"/>
  <c r="F103" i="50"/>
  <c r="E103" i="50"/>
  <c r="D103" i="50"/>
  <c r="C103" i="50"/>
  <c r="B103" i="50"/>
  <c r="J102" i="50"/>
  <c r="I102" i="50"/>
  <c r="G102" i="50"/>
  <c r="F102" i="50"/>
  <c r="E102" i="50"/>
  <c r="D102" i="50"/>
  <c r="C102" i="50"/>
  <c r="B102" i="50"/>
  <c r="J101" i="50"/>
  <c r="I101" i="50"/>
  <c r="G101" i="50"/>
  <c r="F101" i="50"/>
  <c r="E101" i="50"/>
  <c r="D101" i="50"/>
  <c r="C101" i="50"/>
  <c r="B101" i="50"/>
  <c r="J100" i="50"/>
  <c r="I100" i="50"/>
  <c r="G100" i="50"/>
  <c r="F100" i="50"/>
  <c r="E100" i="50"/>
  <c r="D100" i="50"/>
  <c r="C100" i="50"/>
  <c r="B100" i="50"/>
  <c r="J99" i="50"/>
  <c r="I99" i="50"/>
  <c r="G99" i="50"/>
  <c r="F99" i="50"/>
  <c r="E99" i="50"/>
  <c r="D99" i="50"/>
  <c r="C99" i="50"/>
  <c r="B99" i="50"/>
  <c r="J98" i="50"/>
  <c r="I98" i="50"/>
  <c r="G98" i="50"/>
  <c r="F98" i="50"/>
  <c r="E98" i="50"/>
  <c r="D98" i="50"/>
  <c r="C98" i="50"/>
  <c r="B98" i="50"/>
  <c r="J97" i="50"/>
  <c r="I97" i="50"/>
  <c r="G97" i="50"/>
  <c r="F97" i="50"/>
  <c r="E97" i="50"/>
  <c r="D97" i="50"/>
  <c r="C97" i="50"/>
  <c r="B97" i="50"/>
  <c r="J96" i="50"/>
  <c r="I96" i="50"/>
  <c r="G96" i="50"/>
  <c r="F96" i="50"/>
  <c r="E96" i="50"/>
  <c r="D96" i="50"/>
  <c r="C96" i="50"/>
  <c r="B96" i="50"/>
  <c r="J95" i="50"/>
  <c r="H95" i="50" s="1"/>
  <c r="I95" i="50"/>
  <c r="G95" i="50"/>
  <c r="F95" i="50"/>
  <c r="E95" i="50"/>
  <c r="D95" i="50"/>
  <c r="C95" i="50"/>
  <c r="B95" i="50"/>
  <c r="J94" i="50"/>
  <c r="I94" i="50"/>
  <c r="G94" i="50"/>
  <c r="F94" i="50"/>
  <c r="E94" i="50"/>
  <c r="D94" i="50"/>
  <c r="C94" i="50"/>
  <c r="B94" i="50"/>
  <c r="J93" i="50"/>
  <c r="I93" i="50"/>
  <c r="G93" i="50"/>
  <c r="F93" i="50"/>
  <c r="E93" i="50"/>
  <c r="D93" i="50"/>
  <c r="C93" i="50"/>
  <c r="B93" i="50"/>
  <c r="J92" i="50"/>
  <c r="I92" i="50"/>
  <c r="G92" i="50"/>
  <c r="F92" i="50"/>
  <c r="E92" i="50"/>
  <c r="D92" i="50"/>
  <c r="C92" i="50"/>
  <c r="B92" i="50"/>
  <c r="J91" i="50"/>
  <c r="I91" i="50"/>
  <c r="G91" i="50"/>
  <c r="F91" i="50"/>
  <c r="E91" i="50"/>
  <c r="D91" i="50"/>
  <c r="C91" i="50"/>
  <c r="B91" i="50"/>
  <c r="J90" i="50"/>
  <c r="I90" i="50"/>
  <c r="G90" i="50"/>
  <c r="F90" i="50"/>
  <c r="E90" i="50"/>
  <c r="D90" i="50"/>
  <c r="C90" i="50"/>
  <c r="B90" i="50"/>
  <c r="J89" i="50"/>
  <c r="I89" i="50"/>
  <c r="G89" i="50"/>
  <c r="F89" i="50"/>
  <c r="E89" i="50"/>
  <c r="D89" i="50"/>
  <c r="C89" i="50"/>
  <c r="B89" i="50"/>
  <c r="J88" i="50"/>
  <c r="I88" i="50"/>
  <c r="G88" i="50"/>
  <c r="F88" i="50"/>
  <c r="E88" i="50"/>
  <c r="D88" i="50"/>
  <c r="C88" i="50"/>
  <c r="B88" i="50"/>
  <c r="J87" i="50"/>
  <c r="I87" i="50"/>
  <c r="G87" i="50"/>
  <c r="F87" i="50"/>
  <c r="E87" i="50"/>
  <c r="D87" i="50"/>
  <c r="C87" i="50"/>
  <c r="B87" i="50"/>
  <c r="J86" i="50"/>
  <c r="I86" i="50"/>
  <c r="G86" i="50"/>
  <c r="F86" i="50"/>
  <c r="E86" i="50"/>
  <c r="D86" i="50"/>
  <c r="C86" i="50"/>
  <c r="B86" i="50"/>
  <c r="J85" i="50"/>
  <c r="I85" i="50"/>
  <c r="G85" i="50"/>
  <c r="F85" i="50"/>
  <c r="E85" i="50"/>
  <c r="D85" i="50"/>
  <c r="C85" i="50"/>
  <c r="B85" i="50"/>
  <c r="J84" i="50"/>
  <c r="I84" i="50"/>
  <c r="G84" i="50"/>
  <c r="F84" i="50"/>
  <c r="E84" i="50"/>
  <c r="D84" i="50"/>
  <c r="C84" i="50"/>
  <c r="B84" i="50"/>
  <c r="J83" i="50"/>
  <c r="H83" i="50" s="1"/>
  <c r="I83" i="50"/>
  <c r="G83" i="50"/>
  <c r="F83" i="50"/>
  <c r="E83" i="50"/>
  <c r="D83" i="50"/>
  <c r="C83" i="50"/>
  <c r="B83" i="50"/>
  <c r="J82" i="50"/>
  <c r="I82" i="50"/>
  <c r="G82" i="50"/>
  <c r="F82" i="50"/>
  <c r="E82" i="50"/>
  <c r="D82" i="50"/>
  <c r="C82" i="50"/>
  <c r="B82" i="50"/>
  <c r="J81" i="50"/>
  <c r="I81" i="50"/>
  <c r="G81" i="50"/>
  <c r="F81" i="50"/>
  <c r="E81" i="50"/>
  <c r="D81" i="50"/>
  <c r="C81" i="50"/>
  <c r="B81" i="50"/>
  <c r="J80" i="50"/>
  <c r="I80" i="50"/>
  <c r="G80" i="50"/>
  <c r="F80" i="50"/>
  <c r="E80" i="50"/>
  <c r="D80" i="50"/>
  <c r="C80" i="50"/>
  <c r="B80" i="50"/>
  <c r="J79" i="50"/>
  <c r="H79" i="50" s="1"/>
  <c r="I79" i="50"/>
  <c r="G79" i="50"/>
  <c r="F79" i="50"/>
  <c r="E79" i="50"/>
  <c r="D79" i="50"/>
  <c r="C79" i="50"/>
  <c r="B79" i="50"/>
  <c r="J78" i="50"/>
  <c r="I78" i="50"/>
  <c r="G78" i="50"/>
  <c r="F78" i="50"/>
  <c r="E78" i="50"/>
  <c r="D78" i="50"/>
  <c r="C78" i="50"/>
  <c r="B78" i="50"/>
  <c r="J77" i="50"/>
  <c r="H77" i="50" s="1"/>
  <c r="I77" i="50"/>
  <c r="G77" i="50"/>
  <c r="F77" i="50"/>
  <c r="E77" i="50"/>
  <c r="D77" i="50"/>
  <c r="C77" i="50"/>
  <c r="B77" i="50"/>
  <c r="J76" i="50"/>
  <c r="I76" i="50"/>
  <c r="G76" i="50"/>
  <c r="F76" i="50"/>
  <c r="E76" i="50"/>
  <c r="D76" i="50"/>
  <c r="C76" i="50"/>
  <c r="B76" i="50"/>
  <c r="J75" i="50"/>
  <c r="H75" i="50" s="1"/>
  <c r="I75" i="50"/>
  <c r="G75" i="50"/>
  <c r="F75" i="50"/>
  <c r="E75" i="50"/>
  <c r="D75" i="50"/>
  <c r="C75" i="50"/>
  <c r="B75" i="50"/>
  <c r="J74" i="50"/>
  <c r="I74" i="50"/>
  <c r="G74" i="50"/>
  <c r="F74" i="50"/>
  <c r="E74" i="50"/>
  <c r="D74" i="50"/>
  <c r="C74" i="50"/>
  <c r="B74" i="50"/>
  <c r="J73" i="50"/>
  <c r="I73" i="50"/>
  <c r="G73" i="50"/>
  <c r="F73" i="50"/>
  <c r="E73" i="50"/>
  <c r="D73" i="50"/>
  <c r="C73" i="50"/>
  <c r="B73" i="50"/>
  <c r="J72" i="50"/>
  <c r="I72" i="50"/>
  <c r="G72" i="50"/>
  <c r="F72" i="50"/>
  <c r="E72" i="50"/>
  <c r="D72" i="50"/>
  <c r="C72" i="50"/>
  <c r="B72" i="50"/>
  <c r="J71" i="50"/>
  <c r="H71" i="50" s="1"/>
  <c r="I71" i="50"/>
  <c r="G71" i="50"/>
  <c r="F71" i="50"/>
  <c r="E71" i="50"/>
  <c r="D71" i="50"/>
  <c r="C71" i="50"/>
  <c r="B71" i="50"/>
  <c r="J70" i="50"/>
  <c r="I70" i="50"/>
  <c r="G70" i="50"/>
  <c r="F70" i="50"/>
  <c r="E70" i="50"/>
  <c r="D70" i="50"/>
  <c r="C70" i="50"/>
  <c r="B70" i="50"/>
  <c r="J69" i="50"/>
  <c r="H69" i="50" s="1"/>
  <c r="I69" i="50"/>
  <c r="G69" i="50"/>
  <c r="F69" i="50"/>
  <c r="E69" i="50"/>
  <c r="D69" i="50"/>
  <c r="C69" i="50"/>
  <c r="B69" i="50"/>
  <c r="J68" i="50"/>
  <c r="I68" i="50"/>
  <c r="G68" i="50"/>
  <c r="F68" i="50"/>
  <c r="E68" i="50"/>
  <c r="D68" i="50"/>
  <c r="C68" i="50"/>
  <c r="B68" i="50"/>
  <c r="J67" i="50"/>
  <c r="H67" i="50" s="1"/>
  <c r="I67" i="50"/>
  <c r="G67" i="50"/>
  <c r="F67" i="50"/>
  <c r="E67" i="50"/>
  <c r="D67" i="50"/>
  <c r="C67" i="50"/>
  <c r="B67" i="50"/>
  <c r="J66" i="50"/>
  <c r="I66" i="50"/>
  <c r="G66" i="50"/>
  <c r="F66" i="50"/>
  <c r="E66" i="50"/>
  <c r="D66" i="50"/>
  <c r="C66" i="50"/>
  <c r="B66" i="50"/>
  <c r="J65" i="50"/>
  <c r="H65" i="50" s="1"/>
  <c r="I65" i="50"/>
  <c r="G65" i="50"/>
  <c r="F65" i="50"/>
  <c r="E65" i="50"/>
  <c r="D65" i="50"/>
  <c r="C65" i="50"/>
  <c r="B65" i="50"/>
  <c r="J64" i="50"/>
  <c r="I64" i="50"/>
  <c r="G64" i="50"/>
  <c r="F64" i="50"/>
  <c r="E64" i="50"/>
  <c r="D64" i="50"/>
  <c r="C64" i="50"/>
  <c r="B64" i="50"/>
  <c r="J63" i="50"/>
  <c r="I63" i="50"/>
  <c r="G63" i="50"/>
  <c r="F63" i="50"/>
  <c r="E63" i="50"/>
  <c r="D63" i="50"/>
  <c r="C63" i="50"/>
  <c r="B63" i="50"/>
  <c r="Q62" i="50"/>
  <c r="J62" i="50"/>
  <c r="I62" i="50"/>
  <c r="G62" i="50"/>
  <c r="F62" i="50"/>
  <c r="E62" i="50"/>
  <c r="D62" i="50"/>
  <c r="C62" i="50"/>
  <c r="B62" i="50"/>
  <c r="J61" i="50"/>
  <c r="I61" i="50"/>
  <c r="G61" i="50"/>
  <c r="F61" i="50"/>
  <c r="E61" i="50"/>
  <c r="D61" i="50"/>
  <c r="C61" i="50"/>
  <c r="B61" i="50"/>
  <c r="J60" i="50"/>
  <c r="I60" i="50"/>
  <c r="G60" i="50"/>
  <c r="F60" i="50"/>
  <c r="E60" i="50"/>
  <c r="D60" i="50"/>
  <c r="C60" i="50"/>
  <c r="B60" i="50"/>
  <c r="J59" i="50"/>
  <c r="I59" i="50"/>
  <c r="G59" i="50"/>
  <c r="F59" i="50"/>
  <c r="E59" i="50"/>
  <c r="D59" i="50"/>
  <c r="C59" i="50"/>
  <c r="B59" i="50"/>
  <c r="J58" i="50"/>
  <c r="I58" i="50"/>
  <c r="G58" i="50"/>
  <c r="F58" i="50"/>
  <c r="E58" i="50"/>
  <c r="D58" i="50"/>
  <c r="C58" i="50"/>
  <c r="B58" i="50"/>
  <c r="J57" i="50"/>
  <c r="I57" i="50"/>
  <c r="G57" i="50"/>
  <c r="F57" i="50"/>
  <c r="E57" i="50"/>
  <c r="D57" i="50"/>
  <c r="C57" i="50"/>
  <c r="B57" i="50"/>
  <c r="J56" i="50"/>
  <c r="I56" i="50"/>
  <c r="G56" i="50"/>
  <c r="F56" i="50"/>
  <c r="E56" i="50"/>
  <c r="D56" i="50"/>
  <c r="C56" i="50"/>
  <c r="B56" i="50"/>
  <c r="J55" i="50"/>
  <c r="I55" i="50"/>
  <c r="G55" i="50"/>
  <c r="F55" i="50"/>
  <c r="E55" i="50"/>
  <c r="D55" i="50"/>
  <c r="C55" i="50"/>
  <c r="B55" i="50"/>
  <c r="J54" i="50"/>
  <c r="I54" i="50"/>
  <c r="G54" i="50"/>
  <c r="F54" i="50"/>
  <c r="E54" i="50"/>
  <c r="D54" i="50"/>
  <c r="C54" i="50"/>
  <c r="B54" i="50"/>
  <c r="J53" i="50"/>
  <c r="I53" i="50"/>
  <c r="G53" i="50"/>
  <c r="F53" i="50"/>
  <c r="E53" i="50"/>
  <c r="D53" i="50"/>
  <c r="C53" i="50"/>
  <c r="B53" i="50"/>
  <c r="J52" i="50"/>
  <c r="I52" i="50"/>
  <c r="G52" i="50"/>
  <c r="F52" i="50"/>
  <c r="E52" i="50"/>
  <c r="D52" i="50"/>
  <c r="C52" i="50"/>
  <c r="B52" i="50"/>
  <c r="J51" i="50"/>
  <c r="I51" i="50"/>
  <c r="G51" i="50"/>
  <c r="F51" i="50"/>
  <c r="E51" i="50"/>
  <c r="D51" i="50"/>
  <c r="C51" i="50"/>
  <c r="B51" i="50"/>
  <c r="J50" i="50"/>
  <c r="I50" i="50"/>
  <c r="G50" i="50"/>
  <c r="F50" i="50"/>
  <c r="E50" i="50"/>
  <c r="D50" i="50"/>
  <c r="C50" i="50"/>
  <c r="B50" i="50"/>
  <c r="J49" i="50"/>
  <c r="I49" i="50"/>
  <c r="G49" i="50"/>
  <c r="F49" i="50"/>
  <c r="E49" i="50"/>
  <c r="D49" i="50"/>
  <c r="C49" i="50"/>
  <c r="B49" i="50"/>
  <c r="J48" i="50"/>
  <c r="I48" i="50"/>
  <c r="G48" i="50"/>
  <c r="F48" i="50"/>
  <c r="E48" i="50"/>
  <c r="D48" i="50"/>
  <c r="C48" i="50"/>
  <c r="B48" i="50"/>
  <c r="J47" i="50"/>
  <c r="I47" i="50"/>
  <c r="G47" i="50"/>
  <c r="F47" i="50"/>
  <c r="E47" i="50"/>
  <c r="D47" i="50"/>
  <c r="C47" i="50"/>
  <c r="B47" i="50"/>
  <c r="J46" i="50"/>
  <c r="I46" i="50"/>
  <c r="G46" i="50"/>
  <c r="F46" i="50"/>
  <c r="E46" i="50"/>
  <c r="D46" i="50"/>
  <c r="C46" i="50"/>
  <c r="B46" i="50"/>
  <c r="J45" i="50"/>
  <c r="I45" i="50"/>
  <c r="G45" i="50"/>
  <c r="F45" i="50"/>
  <c r="E45" i="50"/>
  <c r="D45" i="50"/>
  <c r="C45" i="50"/>
  <c r="B45" i="50"/>
  <c r="J44" i="50"/>
  <c r="I44" i="50"/>
  <c r="G44" i="50"/>
  <c r="F44" i="50"/>
  <c r="E44" i="50"/>
  <c r="D44" i="50"/>
  <c r="C44" i="50"/>
  <c r="B44" i="50"/>
  <c r="J43" i="50"/>
  <c r="I43" i="50"/>
  <c r="G43" i="50"/>
  <c r="F43" i="50"/>
  <c r="E43" i="50"/>
  <c r="D43" i="50"/>
  <c r="C43" i="50"/>
  <c r="B43" i="50"/>
  <c r="J42" i="50"/>
  <c r="I42" i="50"/>
  <c r="G42" i="50"/>
  <c r="F42" i="50"/>
  <c r="E42" i="50"/>
  <c r="D42" i="50"/>
  <c r="C42" i="50"/>
  <c r="B42" i="50"/>
  <c r="J41" i="50"/>
  <c r="I41" i="50"/>
  <c r="G41" i="50"/>
  <c r="F41" i="50"/>
  <c r="E41" i="50"/>
  <c r="D41" i="50"/>
  <c r="C41" i="50"/>
  <c r="B41" i="50"/>
  <c r="J40" i="50"/>
  <c r="I40" i="50"/>
  <c r="G40" i="50"/>
  <c r="F40" i="50"/>
  <c r="E40" i="50"/>
  <c r="D40" i="50"/>
  <c r="C40" i="50"/>
  <c r="B40" i="50"/>
  <c r="J39" i="50"/>
  <c r="I39" i="50"/>
  <c r="G39" i="50"/>
  <c r="F39" i="50"/>
  <c r="E39" i="50"/>
  <c r="D39" i="50"/>
  <c r="C39" i="50"/>
  <c r="B39" i="50"/>
  <c r="J38" i="50"/>
  <c r="I38" i="50"/>
  <c r="G38" i="50"/>
  <c r="F38" i="50"/>
  <c r="E38" i="50"/>
  <c r="D38" i="50"/>
  <c r="C38" i="50"/>
  <c r="B38" i="50"/>
  <c r="J37" i="50"/>
  <c r="I37" i="50"/>
  <c r="G37" i="50"/>
  <c r="F37" i="50"/>
  <c r="E37" i="50"/>
  <c r="D37" i="50"/>
  <c r="C37" i="50"/>
  <c r="B37" i="50"/>
  <c r="J36" i="50"/>
  <c r="I36" i="50"/>
  <c r="G36" i="50"/>
  <c r="F36" i="50"/>
  <c r="E36" i="50"/>
  <c r="D36" i="50"/>
  <c r="C36" i="50"/>
  <c r="B36" i="50"/>
  <c r="J35" i="50"/>
  <c r="I35" i="50"/>
  <c r="G35" i="50"/>
  <c r="F35" i="50"/>
  <c r="E35" i="50"/>
  <c r="D35" i="50"/>
  <c r="C35" i="50"/>
  <c r="B35" i="50"/>
  <c r="J34" i="50"/>
  <c r="I34" i="50"/>
  <c r="G34" i="50"/>
  <c r="F34" i="50"/>
  <c r="E34" i="50"/>
  <c r="D34" i="50"/>
  <c r="C34" i="50"/>
  <c r="B34" i="50"/>
  <c r="J33" i="50"/>
  <c r="I33" i="50"/>
  <c r="G33" i="50"/>
  <c r="F33" i="50"/>
  <c r="E33" i="50"/>
  <c r="D33" i="50"/>
  <c r="C33" i="50"/>
  <c r="B33" i="50"/>
  <c r="J32" i="50"/>
  <c r="I32" i="50"/>
  <c r="G32" i="50"/>
  <c r="F32" i="50"/>
  <c r="E32" i="50"/>
  <c r="D32" i="50"/>
  <c r="C32" i="50"/>
  <c r="B32" i="50"/>
  <c r="J31" i="50"/>
  <c r="I31" i="50"/>
  <c r="G31" i="50"/>
  <c r="F31" i="50"/>
  <c r="E31" i="50"/>
  <c r="D31" i="50"/>
  <c r="C31" i="50"/>
  <c r="B31" i="50"/>
  <c r="J30" i="50"/>
  <c r="I30" i="50"/>
  <c r="G30" i="50"/>
  <c r="F30" i="50"/>
  <c r="E30" i="50"/>
  <c r="D30" i="50"/>
  <c r="C30" i="50"/>
  <c r="B30" i="50"/>
  <c r="J29" i="50"/>
  <c r="I29" i="50"/>
  <c r="G29" i="50"/>
  <c r="F29" i="50"/>
  <c r="E29" i="50"/>
  <c r="D29" i="50"/>
  <c r="C29" i="50"/>
  <c r="B29" i="50"/>
  <c r="J28" i="50"/>
  <c r="I28" i="50"/>
  <c r="G28" i="50"/>
  <c r="F28" i="50"/>
  <c r="E28" i="50"/>
  <c r="D28" i="50"/>
  <c r="C28" i="50"/>
  <c r="B28" i="50"/>
  <c r="J27" i="50"/>
  <c r="I27" i="50"/>
  <c r="G27" i="50"/>
  <c r="F27" i="50"/>
  <c r="E27" i="50"/>
  <c r="D27" i="50"/>
  <c r="C27" i="50"/>
  <c r="B27" i="50"/>
  <c r="J26" i="50"/>
  <c r="I26" i="50"/>
  <c r="G26" i="50"/>
  <c r="F26" i="50"/>
  <c r="E26" i="50"/>
  <c r="D26" i="50"/>
  <c r="C26" i="50"/>
  <c r="B26" i="50"/>
  <c r="J25" i="50"/>
  <c r="I25" i="50"/>
  <c r="G25" i="50"/>
  <c r="F25" i="50"/>
  <c r="E25" i="50"/>
  <c r="D25" i="50"/>
  <c r="C25" i="50"/>
  <c r="B25" i="50"/>
  <c r="J24" i="50"/>
  <c r="I24" i="50"/>
  <c r="G24" i="50"/>
  <c r="F24" i="50"/>
  <c r="E24" i="50"/>
  <c r="D24" i="50"/>
  <c r="C24" i="50"/>
  <c r="B24" i="50"/>
  <c r="J23" i="50"/>
  <c r="I23" i="50"/>
  <c r="G23" i="50"/>
  <c r="F23" i="50"/>
  <c r="E23" i="50"/>
  <c r="D23" i="50"/>
  <c r="C23" i="50"/>
  <c r="B23" i="50"/>
  <c r="J22" i="50"/>
  <c r="I22" i="50"/>
  <c r="G22" i="50"/>
  <c r="F22" i="50"/>
  <c r="E22" i="50"/>
  <c r="D22" i="50"/>
  <c r="C22" i="50"/>
  <c r="B22" i="50"/>
  <c r="J21" i="50"/>
  <c r="I21" i="50"/>
  <c r="G21" i="50"/>
  <c r="F21" i="50"/>
  <c r="E21" i="50"/>
  <c r="D21" i="50"/>
  <c r="C21" i="50"/>
  <c r="B21" i="50"/>
  <c r="J20" i="50"/>
  <c r="I20" i="50"/>
  <c r="G20" i="50"/>
  <c r="F20" i="50"/>
  <c r="E20" i="50"/>
  <c r="D20" i="50"/>
  <c r="C20" i="50"/>
  <c r="B20" i="50"/>
  <c r="J19" i="50"/>
  <c r="I19" i="50"/>
  <c r="G19" i="50"/>
  <c r="F19" i="50"/>
  <c r="E19" i="50"/>
  <c r="D19" i="50"/>
  <c r="C19" i="50"/>
  <c r="B19" i="50"/>
  <c r="J18" i="50"/>
  <c r="I18" i="50"/>
  <c r="G18" i="50"/>
  <c r="F18" i="50"/>
  <c r="E18" i="50"/>
  <c r="D18" i="50"/>
  <c r="C18" i="50"/>
  <c r="B18" i="50"/>
  <c r="J17" i="50"/>
  <c r="I17" i="50"/>
  <c r="G17" i="50"/>
  <c r="F17" i="50"/>
  <c r="E17" i="50"/>
  <c r="D17" i="50"/>
  <c r="C17" i="50"/>
  <c r="B17" i="50"/>
  <c r="J16" i="50"/>
  <c r="I16" i="50"/>
  <c r="G16" i="50"/>
  <c r="F16" i="50"/>
  <c r="E16" i="50"/>
  <c r="D16" i="50"/>
  <c r="C16" i="50"/>
  <c r="B16" i="50"/>
  <c r="J15" i="50"/>
  <c r="I15" i="50"/>
  <c r="G15" i="50"/>
  <c r="F15" i="50"/>
  <c r="E15" i="50"/>
  <c r="D15" i="50"/>
  <c r="C15" i="50"/>
  <c r="B15" i="50"/>
  <c r="J14" i="50"/>
  <c r="I14" i="50"/>
  <c r="G14" i="50"/>
  <c r="F14" i="50"/>
  <c r="E14" i="50"/>
  <c r="D14" i="50"/>
  <c r="C14" i="50"/>
  <c r="B14" i="50"/>
  <c r="J13" i="50"/>
  <c r="I13" i="50"/>
  <c r="G13" i="50"/>
  <c r="F13" i="50"/>
  <c r="E13" i="50"/>
  <c r="D13" i="50"/>
  <c r="C13" i="50"/>
  <c r="B13" i="50"/>
  <c r="J12" i="50"/>
  <c r="I12" i="50"/>
  <c r="G12" i="50"/>
  <c r="F12" i="50"/>
  <c r="E12" i="50"/>
  <c r="D12" i="50"/>
  <c r="C12" i="50"/>
  <c r="B12" i="50"/>
  <c r="J11" i="50"/>
  <c r="I11" i="50"/>
  <c r="G11" i="50"/>
  <c r="F11" i="50"/>
  <c r="E11" i="50"/>
  <c r="D11" i="50"/>
  <c r="C11" i="50"/>
  <c r="B11" i="50"/>
  <c r="J10" i="50"/>
  <c r="I10" i="50"/>
  <c r="G10" i="50"/>
  <c r="F10" i="50"/>
  <c r="E10" i="50"/>
  <c r="D10" i="50"/>
  <c r="C10" i="50"/>
  <c r="B10" i="50"/>
  <c r="J9" i="50"/>
  <c r="I9" i="50"/>
  <c r="G9" i="50"/>
  <c r="F9" i="50"/>
  <c r="E9" i="50"/>
  <c r="D9" i="50"/>
  <c r="C9" i="50"/>
  <c r="B9" i="50"/>
  <c r="J8" i="50"/>
  <c r="I8" i="50"/>
  <c r="G8" i="50"/>
  <c r="F8" i="50"/>
  <c r="E8" i="50"/>
  <c r="D8" i="50"/>
  <c r="C8" i="50"/>
  <c r="B8" i="50"/>
  <c r="J7" i="50"/>
  <c r="I7" i="50"/>
  <c r="G7" i="50"/>
  <c r="F7" i="50"/>
  <c r="E7" i="50"/>
  <c r="D7" i="50"/>
  <c r="C7" i="50"/>
  <c r="B7" i="50"/>
  <c r="J6" i="50"/>
  <c r="I6" i="50"/>
  <c r="G6" i="50"/>
  <c r="F6" i="50"/>
  <c r="E6" i="50"/>
  <c r="D6" i="50"/>
  <c r="C6" i="50"/>
  <c r="B6" i="50"/>
  <c r="J5" i="50"/>
  <c r="I5" i="50"/>
  <c r="G5" i="50"/>
  <c r="F5" i="50"/>
  <c r="E5" i="50"/>
  <c r="D5" i="50"/>
  <c r="C5" i="50"/>
  <c r="B5" i="50"/>
  <c r="E4" i="50"/>
  <c r="D4" i="50"/>
  <c r="C4" i="50"/>
  <c r="D31" i="49"/>
  <c r="D30" i="49"/>
  <c r="D29" i="49"/>
  <c r="D28" i="49"/>
  <c r="D27" i="49"/>
  <c r="B20" i="49"/>
  <c r="B19" i="49"/>
  <c r="I17" i="49"/>
  <c r="H17" i="49"/>
  <c r="G17" i="49"/>
  <c r="F17" i="49"/>
  <c r="E17" i="49"/>
  <c r="D17" i="49"/>
  <c r="C17" i="49"/>
  <c r="B17" i="49"/>
  <c r="A17" i="49"/>
  <c r="I16" i="49"/>
  <c r="H16" i="49"/>
  <c r="G16" i="49"/>
  <c r="F16" i="49"/>
  <c r="E16" i="49"/>
  <c r="D16" i="49"/>
  <c r="C16" i="49"/>
  <c r="B16" i="49"/>
  <c r="A16" i="49"/>
  <c r="I15" i="49"/>
  <c r="H15" i="49"/>
  <c r="G15" i="49"/>
  <c r="F15" i="49"/>
  <c r="E15" i="49"/>
  <c r="D15" i="49"/>
  <c r="C15" i="49"/>
  <c r="B15" i="49"/>
  <c r="A15" i="49"/>
  <c r="I14" i="49"/>
  <c r="H14" i="49"/>
  <c r="G14" i="49"/>
  <c r="F14" i="49"/>
  <c r="E14" i="49"/>
  <c r="D14" i="49"/>
  <c r="C14" i="49"/>
  <c r="B14" i="49"/>
  <c r="A14" i="49"/>
  <c r="I13" i="49"/>
  <c r="H13" i="49"/>
  <c r="G13" i="49"/>
  <c r="F13" i="49"/>
  <c r="E13" i="49"/>
  <c r="D13" i="49"/>
  <c r="C13" i="49"/>
  <c r="B13" i="49"/>
  <c r="A13" i="49"/>
  <c r="I12" i="49"/>
  <c r="H12" i="49"/>
  <c r="G12" i="49"/>
  <c r="F12" i="49"/>
  <c r="E12" i="49"/>
  <c r="D12" i="49"/>
  <c r="C12" i="49"/>
  <c r="B12" i="49"/>
  <c r="A12" i="49"/>
  <c r="I11" i="49"/>
  <c r="H11" i="49"/>
  <c r="G11" i="49"/>
  <c r="F11" i="49"/>
  <c r="E11" i="49"/>
  <c r="D11" i="49"/>
  <c r="C11" i="49"/>
  <c r="B11" i="49"/>
  <c r="A11" i="49"/>
  <c r="I10" i="49"/>
  <c r="H10" i="49"/>
  <c r="G10" i="49"/>
  <c r="E30" i="49" s="1"/>
  <c r="F10" i="49"/>
  <c r="E29" i="49" s="1"/>
  <c r="E10" i="49"/>
  <c r="E31" i="49" s="1"/>
  <c r="D10" i="49"/>
  <c r="E28" i="49" s="1"/>
  <c r="C10" i="49"/>
  <c r="E27" i="49" s="1"/>
  <c r="B10" i="49"/>
  <c r="A10" i="49"/>
  <c r="I9" i="49"/>
  <c r="H9" i="49"/>
  <c r="G9" i="49"/>
  <c r="F9" i="49"/>
  <c r="E9" i="49"/>
  <c r="D9" i="49"/>
  <c r="C9" i="49"/>
  <c r="B9" i="49"/>
  <c r="A9" i="49"/>
  <c r="I8" i="49"/>
  <c r="H8" i="49"/>
  <c r="G8" i="49"/>
  <c r="F8" i="49"/>
  <c r="E8" i="49"/>
  <c r="D8" i="49"/>
  <c r="C8" i="49"/>
  <c r="B8" i="49"/>
  <c r="A8" i="49"/>
  <c r="I7" i="49"/>
  <c r="H7" i="49"/>
  <c r="G7" i="49"/>
  <c r="F7" i="49"/>
  <c r="E7" i="49"/>
  <c r="D7" i="49"/>
  <c r="C7" i="49"/>
  <c r="B7" i="49"/>
  <c r="A7" i="49"/>
  <c r="I6" i="49"/>
  <c r="H6" i="49"/>
  <c r="G6" i="49"/>
  <c r="F6" i="49"/>
  <c r="E6" i="49"/>
  <c r="D6" i="49"/>
  <c r="C6" i="49"/>
  <c r="B6" i="49"/>
  <c r="A6" i="49"/>
  <c r="I5" i="49"/>
  <c r="H5" i="49"/>
  <c r="G5" i="49"/>
  <c r="F5" i="49"/>
  <c r="E5" i="49"/>
  <c r="D5" i="49"/>
  <c r="C5" i="49"/>
  <c r="B5" i="49"/>
  <c r="A5" i="49"/>
  <c r="I4" i="49"/>
  <c r="H4" i="49"/>
  <c r="G4" i="49"/>
  <c r="F4" i="49"/>
  <c r="E4" i="49"/>
  <c r="D4" i="49"/>
  <c r="C4" i="49"/>
  <c r="B4" i="49"/>
  <c r="A4" i="49"/>
  <c r="I3" i="49"/>
  <c r="H3" i="49"/>
  <c r="G3" i="49"/>
  <c r="F3" i="49"/>
  <c r="E3" i="49"/>
  <c r="D3" i="49"/>
  <c r="C3" i="49"/>
  <c r="B3" i="49"/>
  <c r="A3" i="49"/>
  <c r="B45" i="48"/>
  <c r="B44" i="48"/>
  <c r="B51" i="48" s="1"/>
  <c r="B43" i="48"/>
  <c r="I41" i="48"/>
  <c r="H41" i="48"/>
  <c r="G41" i="48"/>
  <c r="F41" i="48"/>
  <c r="E41" i="48"/>
  <c r="D41" i="48"/>
  <c r="C41" i="48"/>
  <c r="B41" i="48"/>
  <c r="A41" i="48"/>
  <c r="I40" i="48"/>
  <c r="H40" i="48"/>
  <c r="G40" i="48"/>
  <c r="F40" i="48"/>
  <c r="E40" i="48"/>
  <c r="D40" i="48"/>
  <c r="C40" i="48"/>
  <c r="B40" i="48"/>
  <c r="A40" i="48"/>
  <c r="I39" i="48"/>
  <c r="H39" i="48"/>
  <c r="G39" i="48"/>
  <c r="F39" i="48"/>
  <c r="E39" i="48"/>
  <c r="D39" i="48"/>
  <c r="C39" i="48"/>
  <c r="B39" i="48"/>
  <c r="A39" i="48"/>
  <c r="I38" i="48"/>
  <c r="H38" i="48"/>
  <c r="G38" i="48"/>
  <c r="F38" i="48"/>
  <c r="E38" i="48"/>
  <c r="D38" i="48"/>
  <c r="C38" i="48"/>
  <c r="B38" i="48"/>
  <c r="A38" i="48"/>
  <c r="I37" i="48"/>
  <c r="H37" i="48"/>
  <c r="G37" i="48"/>
  <c r="F37" i="48"/>
  <c r="E37" i="48"/>
  <c r="D37" i="48"/>
  <c r="C37" i="48"/>
  <c r="B37" i="48"/>
  <c r="A37" i="48"/>
  <c r="I36" i="48"/>
  <c r="H36" i="48"/>
  <c r="G36" i="48"/>
  <c r="F36" i="48"/>
  <c r="E36" i="48"/>
  <c r="D36" i="48"/>
  <c r="C36" i="48"/>
  <c r="B36" i="48"/>
  <c r="A36" i="48"/>
  <c r="I35" i="48"/>
  <c r="H35" i="48"/>
  <c r="G35" i="48"/>
  <c r="F35" i="48"/>
  <c r="E35" i="48"/>
  <c r="D35" i="48"/>
  <c r="C35" i="48"/>
  <c r="B35" i="48"/>
  <c r="A35" i="48"/>
  <c r="I34" i="48"/>
  <c r="H34" i="48"/>
  <c r="G34" i="48"/>
  <c r="F34" i="48"/>
  <c r="E34" i="48"/>
  <c r="D34" i="48"/>
  <c r="C34" i="48"/>
  <c r="B34" i="48"/>
  <c r="A34" i="48"/>
  <c r="I33" i="48"/>
  <c r="H33" i="48"/>
  <c r="G33" i="48"/>
  <c r="F33" i="48"/>
  <c r="E33" i="48"/>
  <c r="D33" i="48"/>
  <c r="C33" i="48"/>
  <c r="B33" i="48"/>
  <c r="A33" i="48"/>
  <c r="I32" i="48"/>
  <c r="H32" i="48"/>
  <c r="G32" i="48"/>
  <c r="F32" i="48"/>
  <c r="E32" i="48"/>
  <c r="D32" i="48"/>
  <c r="C32" i="48"/>
  <c r="B32" i="48"/>
  <c r="A32" i="48"/>
  <c r="I31" i="48"/>
  <c r="H31" i="48"/>
  <c r="G31" i="48"/>
  <c r="F31" i="48"/>
  <c r="E31" i="48"/>
  <c r="D31" i="48"/>
  <c r="C31" i="48"/>
  <c r="B31" i="48"/>
  <c r="A31" i="48"/>
  <c r="I30" i="48"/>
  <c r="H30" i="48"/>
  <c r="G30" i="48"/>
  <c r="F30" i="48"/>
  <c r="E30" i="48"/>
  <c r="D30" i="48"/>
  <c r="C30" i="48"/>
  <c r="B30" i="48"/>
  <c r="A30" i="48"/>
  <c r="I29" i="48"/>
  <c r="H29" i="48"/>
  <c r="G29" i="48"/>
  <c r="F29" i="48"/>
  <c r="E29" i="48"/>
  <c r="D29" i="48"/>
  <c r="C29" i="48"/>
  <c r="B29" i="48"/>
  <c r="A29" i="48"/>
  <c r="I28" i="48"/>
  <c r="H28" i="48"/>
  <c r="G28" i="48"/>
  <c r="F28" i="48"/>
  <c r="E28" i="48"/>
  <c r="D28" i="48"/>
  <c r="C28" i="48"/>
  <c r="B28" i="48"/>
  <c r="A28" i="48"/>
  <c r="I27" i="48"/>
  <c r="H27" i="48"/>
  <c r="G27" i="48"/>
  <c r="F27" i="48"/>
  <c r="E27" i="48"/>
  <c r="D27" i="48"/>
  <c r="C27" i="48"/>
  <c r="B27" i="48"/>
  <c r="A27" i="48"/>
  <c r="B21" i="48"/>
  <c r="B20" i="48"/>
  <c r="B50" i="48" s="1"/>
  <c r="B19" i="48"/>
  <c r="I17" i="48"/>
  <c r="H17" i="48"/>
  <c r="G17" i="48"/>
  <c r="F17" i="48"/>
  <c r="E17" i="48"/>
  <c r="D17" i="48"/>
  <c r="C17" i="48"/>
  <c r="B17" i="48"/>
  <c r="A17" i="48"/>
  <c r="I16" i="48"/>
  <c r="H16" i="48"/>
  <c r="G16" i="48"/>
  <c r="F16" i="48"/>
  <c r="E16" i="48"/>
  <c r="D16" i="48"/>
  <c r="C16" i="48"/>
  <c r="B16" i="48"/>
  <c r="A16" i="48"/>
  <c r="I15" i="48"/>
  <c r="H15" i="48"/>
  <c r="G15" i="48"/>
  <c r="F15" i="48"/>
  <c r="E15" i="48"/>
  <c r="D15" i="48"/>
  <c r="C15" i="48"/>
  <c r="B15" i="48"/>
  <c r="A15" i="48"/>
  <c r="I14" i="48"/>
  <c r="H14" i="48"/>
  <c r="G14" i="48"/>
  <c r="F14" i="48"/>
  <c r="E14" i="48"/>
  <c r="D14" i="48"/>
  <c r="C14" i="48"/>
  <c r="B14" i="48"/>
  <c r="A14" i="48"/>
  <c r="I13" i="48"/>
  <c r="H13" i="48"/>
  <c r="G13" i="48"/>
  <c r="F13" i="48"/>
  <c r="E13" i="48"/>
  <c r="D13" i="48"/>
  <c r="C13" i="48"/>
  <c r="B13" i="48"/>
  <c r="A13" i="48"/>
  <c r="I12" i="48"/>
  <c r="H12" i="48"/>
  <c r="G12" i="48"/>
  <c r="F12" i="48"/>
  <c r="E12" i="48"/>
  <c r="D12" i="48"/>
  <c r="C12" i="48"/>
  <c r="B12" i="48"/>
  <c r="A12" i="48"/>
  <c r="I11" i="48"/>
  <c r="H11" i="48"/>
  <c r="G11" i="48"/>
  <c r="F11" i="48"/>
  <c r="E11" i="48"/>
  <c r="D11" i="48"/>
  <c r="C11" i="48"/>
  <c r="B11" i="48"/>
  <c r="A11" i="48"/>
  <c r="I10" i="48"/>
  <c r="H10" i="48"/>
  <c r="G10" i="48"/>
  <c r="F10" i="48"/>
  <c r="E10" i="48"/>
  <c r="D10" i="48"/>
  <c r="C10" i="48"/>
  <c r="B10" i="48"/>
  <c r="A10" i="48"/>
  <c r="I9" i="48"/>
  <c r="H9" i="48"/>
  <c r="G9" i="48"/>
  <c r="F9" i="48"/>
  <c r="E9" i="48"/>
  <c r="D9" i="48"/>
  <c r="C9" i="48"/>
  <c r="B9" i="48"/>
  <c r="A9" i="48"/>
  <c r="I8" i="48"/>
  <c r="H8" i="48"/>
  <c r="G8" i="48"/>
  <c r="F8" i="48"/>
  <c r="E8" i="48"/>
  <c r="D8" i="48"/>
  <c r="C8" i="48"/>
  <c r="B8" i="48"/>
  <c r="A8" i="48"/>
  <c r="I7" i="48"/>
  <c r="H7" i="48"/>
  <c r="G7" i="48"/>
  <c r="F7" i="48"/>
  <c r="E7" i="48"/>
  <c r="D7" i="48"/>
  <c r="C7" i="48"/>
  <c r="B7" i="48"/>
  <c r="A7" i="48"/>
  <c r="I6" i="48"/>
  <c r="H6" i="48"/>
  <c r="G6" i="48"/>
  <c r="F6" i="48"/>
  <c r="E6" i="48"/>
  <c r="D6" i="48"/>
  <c r="C6" i="48"/>
  <c r="B6" i="48"/>
  <c r="A6" i="48"/>
  <c r="I5" i="48"/>
  <c r="H5" i="48"/>
  <c r="G5" i="48"/>
  <c r="F5" i="48"/>
  <c r="E5" i="48"/>
  <c r="D5" i="48"/>
  <c r="C5" i="48"/>
  <c r="B5" i="48"/>
  <c r="A5" i="48"/>
  <c r="I4" i="48"/>
  <c r="H4" i="48"/>
  <c r="G4" i="48"/>
  <c r="F4" i="48"/>
  <c r="E4" i="48"/>
  <c r="D4" i="48"/>
  <c r="C4" i="48"/>
  <c r="B4" i="48"/>
  <c r="A4" i="48"/>
  <c r="I3" i="48"/>
  <c r="H3" i="48"/>
  <c r="G3" i="48"/>
  <c r="F3" i="48"/>
  <c r="E3" i="48"/>
  <c r="D3" i="48"/>
  <c r="C3" i="48"/>
  <c r="B3" i="48"/>
  <c r="A3" i="48"/>
  <c r="M6" i="6"/>
  <c r="M7" i="6"/>
  <c r="M8" i="6"/>
  <c r="M9" i="6"/>
  <c r="M10" i="6"/>
  <c r="M5" i="6"/>
  <c r="K9" i="6"/>
  <c r="K6" i="6"/>
  <c r="K7" i="6"/>
  <c r="K8" i="6"/>
  <c r="K10" i="6"/>
  <c r="K5" i="6"/>
  <c r="F56" i="6"/>
  <c r="G56" i="6"/>
  <c r="B86" i="6"/>
  <c r="C86" i="6"/>
  <c r="D86" i="6"/>
  <c r="E86" i="6"/>
  <c r="F119" i="6"/>
  <c r="G119" i="6"/>
  <c r="B153" i="6"/>
  <c r="C153" i="6"/>
  <c r="D153" i="6"/>
  <c r="E153" i="6"/>
  <c r="F160" i="6"/>
  <c r="G160" i="6"/>
  <c r="F175" i="6"/>
  <c r="G175" i="6"/>
  <c r="B178" i="6"/>
  <c r="C178" i="6"/>
  <c r="D178" i="6"/>
  <c r="E178" i="6"/>
  <c r="F190" i="6"/>
  <c r="G190" i="6"/>
  <c r="B193" i="6"/>
  <c r="C193" i="6"/>
  <c r="D193" i="6"/>
  <c r="E193" i="6"/>
  <c r="F208" i="6"/>
  <c r="G208" i="6"/>
  <c r="F247" i="6"/>
  <c r="G247" i="6"/>
  <c r="B258" i="6"/>
  <c r="C258" i="6"/>
  <c r="D258" i="6"/>
  <c r="E258" i="6"/>
  <c r="H168" i="51" l="1"/>
  <c r="H40" i="51"/>
  <c r="H181" i="50"/>
  <c r="H183" i="50"/>
  <c r="H169" i="50"/>
  <c r="H179" i="51"/>
  <c r="H14" i="50"/>
  <c r="H131" i="51"/>
  <c r="H133" i="51"/>
  <c r="H135" i="51"/>
  <c r="H143" i="51"/>
  <c r="H147" i="51"/>
  <c r="H149" i="51"/>
  <c r="H151" i="51"/>
  <c r="H153" i="51"/>
  <c r="H157" i="51"/>
  <c r="H159" i="51"/>
  <c r="H161" i="51"/>
  <c r="H163" i="51"/>
  <c r="H167" i="51"/>
  <c r="H175" i="51"/>
  <c r="H13" i="50"/>
  <c r="H59" i="50"/>
  <c r="H108" i="50"/>
  <c r="H132" i="50"/>
  <c r="H146" i="50"/>
  <c r="H148" i="50"/>
  <c r="H156" i="50"/>
  <c r="H158" i="50"/>
  <c r="H164" i="50"/>
  <c r="H48" i="51"/>
  <c r="H17" i="50"/>
  <c r="H74" i="51"/>
  <c r="H107" i="51"/>
  <c r="H64" i="50"/>
  <c r="H88" i="50"/>
  <c r="H41" i="51"/>
  <c r="H75" i="51"/>
  <c r="H47" i="51"/>
  <c r="H99" i="51"/>
  <c r="H59" i="51"/>
  <c r="H86" i="51"/>
  <c r="H98" i="51"/>
  <c r="H5" i="50"/>
  <c r="H7" i="50"/>
  <c r="H9" i="50"/>
  <c r="H11" i="50"/>
  <c r="H14" i="51"/>
  <c r="H16" i="51"/>
  <c r="H30" i="51"/>
  <c r="H32" i="51"/>
  <c r="H38" i="51"/>
  <c r="H9" i="51"/>
  <c r="H53" i="51"/>
  <c r="H111" i="50"/>
  <c r="H51" i="51"/>
  <c r="H49" i="51"/>
  <c r="H130" i="51"/>
  <c r="H13" i="51"/>
  <c r="H117" i="51"/>
  <c r="H123" i="51"/>
  <c r="H84" i="50"/>
  <c r="H115" i="50"/>
  <c r="H119" i="50"/>
  <c r="H123" i="50"/>
  <c r="H127" i="50"/>
  <c r="H129" i="50"/>
  <c r="H131" i="50"/>
  <c r="H33" i="51"/>
  <c r="H65" i="51"/>
  <c r="H143" i="50"/>
  <c r="H145" i="50"/>
  <c r="H147" i="50"/>
  <c r="H153" i="50"/>
  <c r="H159" i="50"/>
  <c r="H163" i="50"/>
  <c r="H79" i="51"/>
  <c r="H81" i="51"/>
  <c r="H83" i="51"/>
  <c r="H87" i="51"/>
  <c r="H89" i="51"/>
  <c r="H91" i="51"/>
  <c r="H95" i="51"/>
  <c r="H97" i="51"/>
  <c r="H55" i="51"/>
  <c r="H111" i="51"/>
  <c r="H115" i="51"/>
  <c r="H127" i="51"/>
  <c r="I189" i="51"/>
  <c r="H26" i="50"/>
  <c r="H68" i="50"/>
  <c r="H70" i="50"/>
  <c r="H74" i="50"/>
  <c r="H78" i="50"/>
  <c r="H112" i="50"/>
  <c r="H5" i="51"/>
  <c r="H182" i="51"/>
  <c r="H184" i="51"/>
  <c r="H29" i="50"/>
  <c r="H53" i="50"/>
  <c r="H61" i="50"/>
  <c r="H80" i="50"/>
  <c r="H82" i="50"/>
  <c r="H92" i="50"/>
  <c r="H94" i="50"/>
  <c r="H96" i="50"/>
  <c r="H98" i="50"/>
  <c r="H100" i="50"/>
  <c r="H102" i="50"/>
  <c r="H106" i="50"/>
  <c r="H136" i="50"/>
  <c r="H140" i="50"/>
  <c r="H17" i="51"/>
  <c r="H25" i="51"/>
  <c r="H29" i="51"/>
  <c r="H76" i="51"/>
  <c r="H25" i="50"/>
  <c r="H31" i="50"/>
  <c r="H41" i="50"/>
  <c r="H89" i="50"/>
  <c r="H116" i="50"/>
  <c r="H124" i="50"/>
  <c r="H168" i="50"/>
  <c r="H20" i="51"/>
  <c r="H24" i="51"/>
  <c r="H66" i="51"/>
  <c r="O65" i="51" s="1"/>
  <c r="H72" i="51"/>
  <c r="H100" i="51"/>
  <c r="H27" i="50"/>
  <c r="H45" i="50"/>
  <c r="H57" i="50"/>
  <c r="F51" i="48"/>
  <c r="H162" i="50"/>
  <c r="H67" i="51"/>
  <c r="H82" i="51"/>
  <c r="H33" i="50"/>
  <c r="H43" i="50"/>
  <c r="H55" i="50"/>
  <c r="H106" i="51"/>
  <c r="H108" i="51"/>
  <c r="H110" i="51"/>
  <c r="H114" i="51"/>
  <c r="H116" i="51"/>
  <c r="H120" i="51"/>
  <c r="H122" i="51"/>
  <c r="H126" i="51"/>
  <c r="H128" i="51"/>
  <c r="H63" i="50"/>
  <c r="H172" i="50"/>
  <c r="H180" i="50"/>
  <c r="H61" i="51"/>
  <c r="H8" i="50"/>
  <c r="H60" i="50"/>
  <c r="H175" i="50"/>
  <c r="H178" i="51"/>
  <c r="H174" i="50"/>
  <c r="H146" i="51"/>
  <c r="H162" i="51"/>
  <c r="H56" i="50"/>
  <c r="H58" i="50"/>
  <c r="C189" i="50"/>
  <c r="H86" i="50"/>
  <c r="H90" i="50"/>
  <c r="H117" i="50"/>
  <c r="Q65" i="50" s="1"/>
  <c r="H179" i="50"/>
  <c r="AB43" i="51"/>
  <c r="W43" i="51" s="1"/>
  <c r="H22" i="51"/>
  <c r="H50" i="51"/>
  <c r="H54" i="51"/>
  <c r="H57" i="51"/>
  <c r="H112" i="51"/>
  <c r="D189" i="50"/>
  <c r="H6" i="50"/>
  <c r="H35" i="50"/>
  <c r="H37" i="50"/>
  <c r="H39" i="50"/>
  <c r="H62" i="50"/>
  <c r="H150" i="50"/>
  <c r="H185" i="50"/>
  <c r="AB45" i="51"/>
  <c r="H26" i="51"/>
  <c r="H28" i="51"/>
  <c r="E189" i="50"/>
  <c r="H47" i="50"/>
  <c r="H49" i="50"/>
  <c r="H51" i="50"/>
  <c r="H104" i="50"/>
  <c r="H125" i="50"/>
  <c r="H154" i="50"/>
  <c r="H160" i="50"/>
  <c r="O65" i="50" s="1"/>
  <c r="S46" i="51"/>
  <c r="T46" i="51" s="1"/>
  <c r="H34" i="51"/>
  <c r="H68" i="51"/>
  <c r="H93" i="51"/>
  <c r="H171" i="51"/>
  <c r="H12" i="50"/>
  <c r="H22" i="50"/>
  <c r="S45" i="51"/>
  <c r="T45" i="51" s="1"/>
  <c r="O45" i="51" s="1"/>
  <c r="O46" i="51" s="1"/>
  <c r="H169" i="51"/>
  <c r="H173" i="51"/>
  <c r="F50" i="48"/>
  <c r="AB42" i="50"/>
  <c r="W42" i="50" s="1"/>
  <c r="H16" i="50"/>
  <c r="H105" i="50"/>
  <c r="H107" i="50"/>
  <c r="H110" i="50"/>
  <c r="H133" i="50"/>
  <c r="H135" i="50"/>
  <c r="H139" i="50"/>
  <c r="H166" i="50"/>
  <c r="H8" i="51"/>
  <c r="H11" i="51"/>
  <c r="H71" i="51"/>
  <c r="H101" i="51"/>
  <c r="H103" i="51"/>
  <c r="H105" i="51"/>
  <c r="H177" i="51"/>
  <c r="AB43" i="50"/>
  <c r="W43" i="50" s="1"/>
  <c r="H18" i="50"/>
  <c r="H20" i="50"/>
  <c r="H24" i="50"/>
  <c r="H30" i="50"/>
  <c r="H81" i="50"/>
  <c r="H114" i="50"/>
  <c r="H141" i="50"/>
  <c r="H170" i="50"/>
  <c r="H15" i="51"/>
  <c r="H42" i="51"/>
  <c r="H44" i="51"/>
  <c r="H46" i="51"/>
  <c r="H78" i="51"/>
  <c r="H102" i="51"/>
  <c r="H132" i="51"/>
  <c r="H138" i="51"/>
  <c r="H142" i="51"/>
  <c r="AB45" i="50"/>
  <c r="H28" i="50"/>
  <c r="H38" i="50"/>
  <c r="H120" i="50"/>
  <c r="H171" i="50"/>
  <c r="H184" i="50"/>
  <c r="AB41" i="51"/>
  <c r="W41" i="51" s="1"/>
  <c r="H52" i="51"/>
  <c r="H62" i="51"/>
  <c r="H80" i="51"/>
  <c r="H84" i="51"/>
  <c r="H109" i="51"/>
  <c r="H144" i="51"/>
  <c r="H181" i="51"/>
  <c r="H183" i="51"/>
  <c r="H185" i="51"/>
  <c r="S46" i="50"/>
  <c r="T46" i="50" s="1"/>
  <c r="H32" i="50"/>
  <c r="H52" i="50"/>
  <c r="H85" i="50"/>
  <c r="H87" i="50"/>
  <c r="H91" i="50"/>
  <c r="H118" i="50"/>
  <c r="H144" i="50"/>
  <c r="H176" i="50"/>
  <c r="H178" i="50"/>
  <c r="H19" i="51"/>
  <c r="H21" i="51"/>
  <c r="H23" i="51"/>
  <c r="H56" i="51"/>
  <c r="H58" i="51"/>
  <c r="H63" i="51"/>
  <c r="H92" i="51"/>
  <c r="H113" i="51"/>
  <c r="H34" i="50"/>
  <c r="H36" i="50"/>
  <c r="H40" i="50"/>
  <c r="H93" i="50"/>
  <c r="H122" i="50"/>
  <c r="H128" i="50"/>
  <c r="H149" i="50"/>
  <c r="H151" i="50"/>
  <c r="H182" i="50"/>
  <c r="H186" i="50"/>
  <c r="H27" i="51"/>
  <c r="H60" i="51"/>
  <c r="H88" i="51"/>
  <c r="H90" i="51"/>
  <c r="H148" i="51"/>
  <c r="H154" i="51"/>
  <c r="H156" i="51"/>
  <c r="H158" i="51"/>
  <c r="I189" i="50"/>
  <c r="H42" i="50"/>
  <c r="H44" i="50"/>
  <c r="H46" i="50"/>
  <c r="H48" i="50"/>
  <c r="H50" i="50"/>
  <c r="H66" i="50"/>
  <c r="H72" i="50"/>
  <c r="H76" i="50"/>
  <c r="H121" i="50"/>
  <c r="H126" i="50"/>
  <c r="H155" i="50"/>
  <c r="H161" i="50"/>
  <c r="C189" i="51"/>
  <c r="H31" i="51"/>
  <c r="H85" i="51"/>
  <c r="Q65" i="51" s="1"/>
  <c r="H94" i="51"/>
  <c r="H119" i="51"/>
  <c r="H121" i="51"/>
  <c r="H160" i="51"/>
  <c r="S45" i="50"/>
  <c r="T45" i="50" s="1"/>
  <c r="O45" i="50" s="1"/>
  <c r="O46" i="50" s="1"/>
  <c r="H54" i="50"/>
  <c r="H97" i="50"/>
  <c r="H99" i="50"/>
  <c r="H130" i="50"/>
  <c r="H157" i="50"/>
  <c r="D189" i="51"/>
  <c r="H96" i="51"/>
  <c r="H118" i="51"/>
  <c r="H125" i="51"/>
  <c r="AB44" i="50"/>
  <c r="W44" i="50" s="1"/>
  <c r="H101" i="50"/>
  <c r="H103" i="50"/>
  <c r="E189" i="51"/>
  <c r="H6" i="51"/>
  <c r="H35" i="51"/>
  <c r="H37" i="51"/>
  <c r="H39" i="51"/>
  <c r="H69" i="51"/>
  <c r="H73" i="51"/>
  <c r="H124" i="51"/>
  <c r="H129" i="51"/>
  <c r="H139" i="51"/>
  <c r="H164" i="51"/>
  <c r="H170" i="51"/>
  <c r="H172" i="51"/>
  <c r="H174" i="51"/>
  <c r="H10" i="50"/>
  <c r="H15" i="50"/>
  <c r="H73" i="50"/>
  <c r="H109" i="50"/>
  <c r="H134" i="50"/>
  <c r="H138" i="50"/>
  <c r="H165" i="50"/>
  <c r="H167" i="50"/>
  <c r="H10" i="51"/>
  <c r="H12" i="51"/>
  <c r="H36" i="51"/>
  <c r="H70" i="51"/>
  <c r="H104" i="51"/>
  <c r="H165" i="51"/>
  <c r="H176" i="51"/>
  <c r="AB41" i="50"/>
  <c r="W41" i="50" s="1"/>
  <c r="H19" i="50"/>
  <c r="H21" i="50"/>
  <c r="H23" i="50"/>
  <c r="H113" i="50"/>
  <c r="H137" i="50"/>
  <c r="H142" i="50"/>
  <c r="H177" i="50"/>
  <c r="H18" i="51"/>
  <c r="H43" i="51"/>
  <c r="H45" i="51"/>
  <c r="H77" i="51"/>
  <c r="H137" i="51"/>
  <c r="H141" i="51"/>
  <c r="H152" i="50"/>
  <c r="H173" i="50"/>
  <c r="AB42" i="51"/>
  <c r="W42" i="51" s="1"/>
  <c r="H64" i="51"/>
  <c r="H134" i="51"/>
  <c r="H136" i="51"/>
  <c r="H140" i="51"/>
  <c r="H145" i="51"/>
  <c r="H155" i="51"/>
  <c r="H180" i="51"/>
  <c r="H186" i="51"/>
  <c r="AB44" i="51"/>
  <c r="W44" i="51" s="1"/>
  <c r="C188" i="51"/>
  <c r="D188" i="51"/>
  <c r="E188" i="51"/>
  <c r="F188" i="51"/>
  <c r="H7" i="51"/>
  <c r="I188" i="51"/>
  <c r="F189" i="51"/>
  <c r="C188" i="50"/>
  <c r="D188" i="50"/>
  <c r="E188" i="50"/>
  <c r="F188" i="50"/>
  <c r="I188" i="50"/>
  <c r="F189" i="50"/>
  <c r="D50" i="48"/>
  <c r="D51" i="48"/>
  <c r="W45" i="50" l="1"/>
  <c r="W46" i="50" s="1"/>
  <c r="W45" i="51"/>
  <c r="W46" i="51" s="1"/>
  <c r="P21" i="4"/>
  <c r="P22" i="4"/>
  <c r="P23" i="4"/>
  <c r="C24" i="3"/>
  <c r="C25" i="3"/>
  <c r="C26" i="3"/>
  <c r="C27" i="3"/>
  <c r="D27" i="3"/>
  <c r="C28" i="3"/>
  <c r="D28" i="3"/>
  <c r="B25" i="3"/>
  <c r="B26" i="3"/>
  <c r="B27" i="3"/>
  <c r="B28" i="3"/>
  <c r="B24" i="3"/>
  <c r="C15" i="2"/>
  <c r="C16" i="2"/>
  <c r="C17" i="2"/>
  <c r="C18" i="2"/>
  <c r="B16" i="2"/>
  <c r="B17" i="2"/>
  <c r="B18" i="2"/>
  <c r="B15" i="2"/>
  <c r="D15" i="16"/>
  <c r="E15" i="16"/>
  <c r="D16" i="16"/>
  <c r="E16" i="16"/>
  <c r="D17" i="16"/>
  <c r="E17" i="16"/>
  <c r="D18" i="16"/>
  <c r="E18" i="16"/>
  <c r="D19" i="16"/>
  <c r="E19" i="16"/>
  <c r="F19" i="16"/>
  <c r="C16" i="16"/>
  <c r="C17" i="16"/>
  <c r="C18" i="16"/>
  <c r="C19" i="16"/>
  <c r="C15" i="16"/>
  <c r="H13" i="37"/>
  <c r="I13" i="37"/>
  <c r="H14" i="37"/>
  <c r="I14" i="37"/>
  <c r="H15" i="37"/>
  <c r="I15" i="37"/>
  <c r="H16" i="37"/>
  <c r="I16" i="37"/>
  <c r="H17" i="37"/>
  <c r="I17" i="37"/>
  <c r="H18" i="37"/>
  <c r="I18" i="37"/>
  <c r="G14" i="37"/>
  <c r="G15" i="37"/>
  <c r="G16" i="37"/>
  <c r="G17" i="37"/>
  <c r="G18" i="37"/>
  <c r="G13" i="37"/>
  <c r="H4" i="37"/>
  <c r="I4" i="37"/>
  <c r="I22" i="37" s="1"/>
  <c r="H5" i="37"/>
  <c r="I5" i="37"/>
  <c r="H6" i="37"/>
  <c r="H24" i="37" s="1"/>
  <c r="I6" i="37"/>
  <c r="I24" i="37" s="1"/>
  <c r="H7" i="37"/>
  <c r="I7" i="37"/>
  <c r="H8" i="37"/>
  <c r="I8" i="37"/>
  <c r="H9" i="37"/>
  <c r="I9" i="37"/>
  <c r="G5" i="37"/>
  <c r="G23" i="37" s="1"/>
  <c r="G6" i="37"/>
  <c r="G24" i="37" s="1"/>
  <c r="G7" i="37"/>
  <c r="G25" i="37" s="1"/>
  <c r="G8" i="37"/>
  <c r="G9" i="37"/>
  <c r="G27" i="37" s="1"/>
  <c r="G4" i="37"/>
  <c r="G22" i="37" s="1"/>
  <c r="C16" i="5"/>
  <c r="D16" i="5"/>
  <c r="C17" i="5"/>
  <c r="D17" i="5"/>
  <c r="C18" i="5"/>
  <c r="D18" i="5"/>
  <c r="C20" i="5"/>
  <c r="D20" i="5"/>
  <c r="C21" i="5"/>
  <c r="D21" i="5"/>
  <c r="C22" i="5"/>
  <c r="D22" i="5"/>
  <c r="B17" i="5"/>
  <c r="B18" i="5"/>
  <c r="B20" i="5"/>
  <c r="B21" i="5"/>
  <c r="B22" i="5"/>
  <c r="B16" i="5"/>
  <c r="C26" i="37"/>
  <c r="B26" i="37"/>
  <c r="C25" i="37"/>
  <c r="B25" i="37"/>
  <c r="B23" i="37"/>
  <c r="Q28" i="36"/>
  <c r="Q16" i="36"/>
  <c r="P16" i="36"/>
  <c r="S35" i="36"/>
  <c r="R35" i="36"/>
  <c r="Q35" i="36"/>
  <c r="P35" i="36"/>
  <c r="S28" i="36"/>
  <c r="P28" i="36"/>
  <c r="S22" i="36"/>
  <c r="Q22" i="36"/>
  <c r="P22" i="36"/>
  <c r="S16" i="36"/>
  <c r="E5" i="18"/>
  <c r="G15" i="34"/>
  <c r="H25" i="37" l="1"/>
  <c r="I27" i="37"/>
  <c r="I23" i="37"/>
  <c r="H23" i="37"/>
  <c r="H26" i="37"/>
  <c r="H22" i="37"/>
  <c r="G26" i="37"/>
  <c r="I25" i="37"/>
  <c r="H27" i="37"/>
  <c r="I26" i="37"/>
  <c r="C23" i="37"/>
  <c r="B24" i="37"/>
  <c r="C24" i="37"/>
  <c r="D25" i="37"/>
  <c r="B27" i="37"/>
  <c r="B22" i="37"/>
  <c r="C27" i="37"/>
  <c r="C22" i="37"/>
  <c r="R16" i="36"/>
  <c r="R22" i="36"/>
  <c r="R28" i="36"/>
  <c r="D23" i="37" l="1"/>
  <c r="D22" i="37"/>
  <c r="D24" i="37" l="1"/>
  <c r="D27" i="37"/>
  <c r="D17" i="3"/>
  <c r="D26" i="3" s="1"/>
  <c r="D16" i="3"/>
  <c r="D25" i="3" s="1"/>
  <c r="D15" i="3"/>
  <c r="D24" i="3" s="1"/>
  <c r="D20" i="3" l="1"/>
  <c r="D29" i="3" s="1"/>
  <c r="D26" i="37"/>
  <c r="D5" i="19" l="1"/>
  <c r="D6" i="19"/>
  <c r="D7" i="19"/>
  <c r="C4" i="19"/>
  <c r="D4" i="19"/>
  <c r="C5" i="19"/>
  <c r="C6" i="19"/>
  <c r="C7" i="19"/>
  <c r="C8" i="18"/>
  <c r="D8" i="18"/>
  <c r="E8" i="18"/>
  <c r="B8" i="18"/>
  <c r="F6" i="16" l="1"/>
  <c r="F16" i="16" s="1"/>
  <c r="F7" i="16"/>
  <c r="F17" i="16" s="1"/>
  <c r="F8" i="16"/>
  <c r="F18" i="16" s="1"/>
  <c r="F5" i="16"/>
  <c r="F15" i="16" s="1"/>
  <c r="C20" i="3"/>
  <c r="C29" i="3" s="1"/>
  <c r="B4" i="15"/>
  <c r="B17" i="15" s="1"/>
  <c r="B5" i="15"/>
  <c r="B18" i="15" s="1"/>
  <c r="B6" i="15"/>
  <c r="B19" i="15" s="1"/>
  <c r="B7" i="15"/>
  <c r="B20" i="15" s="1"/>
  <c r="D7" i="15"/>
  <c r="C25" i="15" s="1"/>
  <c r="B8" i="15"/>
  <c r="B21" i="15" s="1"/>
  <c r="D8" i="4"/>
  <c r="E8" i="4" s="1"/>
  <c r="C26" i="4" s="1"/>
  <c r="B6" i="4"/>
  <c r="D19" i="4" s="1"/>
  <c r="B7" i="4"/>
  <c r="D20" i="4" s="1"/>
  <c r="B8" i="4"/>
  <c r="D21" i="4" s="1"/>
  <c r="D22" i="4"/>
  <c r="B5" i="4"/>
  <c r="D18" i="4" s="1"/>
  <c r="D9" i="4"/>
  <c r="B27" i="4" s="1"/>
  <c r="C6" i="3"/>
  <c r="D5" i="15" s="1"/>
  <c r="C23" i="15" s="1"/>
  <c r="C7" i="3"/>
  <c r="D6" i="15" s="1"/>
  <c r="C24" i="15" s="1"/>
  <c r="C5" i="3"/>
  <c r="D5" i="4" s="1"/>
  <c r="B23" i="4" s="1"/>
  <c r="D8" i="5"/>
  <c r="D19" i="5" s="1"/>
  <c r="C8" i="5"/>
  <c r="C19" i="5" s="1"/>
  <c r="B8" i="5"/>
  <c r="B19" i="5" s="1"/>
  <c r="Q7" i="4" l="1"/>
  <c r="Q22" i="4" s="1"/>
  <c r="D7" i="4"/>
  <c r="D6" i="4"/>
  <c r="B24" i="4" s="1"/>
  <c r="D8" i="15"/>
  <c r="E8" i="15" s="1"/>
  <c r="D26" i="15" s="1"/>
  <c r="D4" i="15"/>
  <c r="E4" i="15" s="1"/>
  <c r="D22" i="15" s="1"/>
  <c r="E5" i="15"/>
  <c r="D23" i="15" s="1"/>
  <c r="E7" i="15"/>
  <c r="D25" i="15" s="1"/>
  <c r="E6" i="15"/>
  <c r="D24" i="15" s="1"/>
  <c r="E5" i="4"/>
  <c r="E9" i="4"/>
  <c r="C27" i="4" s="1"/>
  <c r="B26" i="4"/>
  <c r="E6" i="4" l="1"/>
  <c r="C24" i="4" s="1"/>
  <c r="B25" i="4"/>
  <c r="E7" i="4"/>
  <c r="C25" i="4" s="1"/>
  <c r="Q6" i="4"/>
  <c r="C26" i="15"/>
  <c r="C22" i="15"/>
  <c r="C23" i="4"/>
  <c r="E10" i="4" l="1"/>
  <c r="Q8" i="4"/>
  <c r="Q23" i="4" s="1"/>
  <c r="Q21" i="4"/>
  <c r="C10" i="3"/>
  <c r="B10" i="3"/>
  <c r="D10" i="4" l="1"/>
  <c r="D9" i="15"/>
  <c r="E9" i="15" s="1"/>
  <c r="C9" i="2"/>
  <c r="C19" i="2" s="1"/>
  <c r="B20" i="3"/>
  <c r="B29" i="3" s="1"/>
  <c r="B9" i="2"/>
  <c r="B19" i="2" l="1"/>
  <c r="P5" i="4"/>
  <c r="B9" i="15"/>
  <c r="B10" i="4"/>
  <c r="P20" i="4" l="1"/>
  <c r="P9" i="4"/>
  <c r="Q5" i="4"/>
  <c r="Q9" i="4" l="1"/>
  <c r="Q11" i="4" s="1"/>
  <c r="Q20" i="4"/>
  <c r="P11" i="4"/>
  <c r="P24" i="4"/>
  <c r="Q2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tc={F20D2BD6-C0B7-4219-BDF4-A61D5C3E835D}</author>
  </authors>
  <commentList>
    <comment ref="F337" authorId="0" shapeId="0" xr:uid="{F20D2BD6-C0B7-4219-BDF4-A61D5C3E835D}">
      <text>
        <t>[Threaded comment]
Your version of Excel allows you to read this threaded comment; however, any edits to it will get removed if the file is opened in a newer version of Excel. Learn more: https://go.microsoft.com/fwlink/?linkid=870924
Comment:
    Incorrect data in system. Not yet reconciled so based on mid point of adjacent days</t>
      </text>
    </comment>
  </commentList>
</comments>
</file>

<file path=xl/sharedStrings.xml><?xml version="1.0" encoding="utf-8"?>
<sst xmlns="http://schemas.openxmlformats.org/spreadsheetml/2006/main" count="1499" uniqueCount="334">
  <si>
    <t>Ref</t>
  </si>
  <si>
    <t>Title</t>
  </si>
  <si>
    <t>Link</t>
  </si>
  <si>
    <t>Peak demand</t>
  </si>
  <si>
    <t>NDM</t>
  </si>
  <si>
    <t>Power</t>
  </si>
  <si>
    <t>Ireland</t>
  </si>
  <si>
    <t>Total Demand</t>
  </si>
  <si>
    <t>2023/24</t>
  </si>
  <si>
    <t>2024/25</t>
  </si>
  <si>
    <t>DM &amp; Industrial</t>
  </si>
  <si>
    <t>Shrinkage</t>
  </si>
  <si>
    <t>LNG</t>
  </si>
  <si>
    <t>EU imports</t>
  </si>
  <si>
    <t>Storage</t>
  </si>
  <si>
    <t>Supply Margins</t>
  </si>
  <si>
    <t xml:space="preserve">Total </t>
  </si>
  <si>
    <t>Date</t>
  </si>
  <si>
    <t>Timing</t>
  </si>
  <si>
    <t>Price</t>
  </si>
  <si>
    <t>TTF (Euro/MWh)</t>
  </si>
  <si>
    <t>ANEA $mnBtu</t>
  </si>
  <si>
    <t>day-ahead</t>
  </si>
  <si>
    <t>Oct-2023</t>
  </si>
  <si>
    <t>Nov-2023</t>
  </si>
  <si>
    <t>Dec-2023</t>
  </si>
  <si>
    <t>Jan-2024</t>
  </si>
  <si>
    <t>Feb-2024</t>
  </si>
  <si>
    <t>Mar-2024</t>
  </si>
  <si>
    <t>Apr-2024</t>
  </si>
  <si>
    <t>May-2024</t>
  </si>
  <si>
    <t>Jun-2024</t>
  </si>
  <si>
    <t>Jul-2024</t>
  </si>
  <si>
    <t>Aug-2024</t>
  </si>
  <si>
    <t>US</t>
  </si>
  <si>
    <t>Qatar</t>
  </si>
  <si>
    <t>Angola</t>
  </si>
  <si>
    <t>Peru</t>
  </si>
  <si>
    <t>Norway</t>
  </si>
  <si>
    <t>Nigeria</t>
  </si>
  <si>
    <t>Trinidad</t>
  </si>
  <si>
    <t>Algeria</t>
  </si>
  <si>
    <t>Egypt</t>
  </si>
  <si>
    <t>Spain</t>
  </si>
  <si>
    <t>Russia</t>
  </si>
  <si>
    <t>Indigenous Production</t>
  </si>
  <si>
    <t>Net LNG imports</t>
  </si>
  <si>
    <t>Norway Piped</t>
  </si>
  <si>
    <t>North Africa Piped</t>
  </si>
  <si>
    <t>Southern Corridor Piped</t>
  </si>
  <si>
    <t>Oct</t>
  </si>
  <si>
    <t>Nov</t>
  </si>
  <si>
    <t>Dec</t>
  </si>
  <si>
    <t>Jan</t>
  </si>
  <si>
    <t>Feb</t>
  </si>
  <si>
    <t>Mar</t>
  </si>
  <si>
    <t>Russia Piped</t>
  </si>
  <si>
    <t>Demand</t>
  </si>
  <si>
    <t>Avg</t>
  </si>
  <si>
    <t>5-year min</t>
  </si>
  <si>
    <t>5-year max</t>
  </si>
  <si>
    <t>5-year range</t>
  </si>
  <si>
    <t>Avg Winter</t>
  </si>
  <si>
    <t>Cold Winter</t>
  </si>
  <si>
    <t>Cold Winter + Early Loss</t>
  </si>
  <si>
    <t>Winter 2023/24 Actual (monthly Avg)</t>
  </si>
  <si>
    <t>(bcm)</t>
  </si>
  <si>
    <t xml:space="preserve">Cold Winter + early termination of Russian flows through Ukraine </t>
  </si>
  <si>
    <t>GB winter gas exports to the EU continent (Source: National Gas)</t>
  </si>
  <si>
    <t>BCM (including shrinkage)</t>
  </si>
  <si>
    <t>2023/24 Actual Demand</t>
  </si>
  <si>
    <t>2023/24 Weather Corrected Demand</t>
  </si>
  <si>
    <t>2024/25 Forecast</t>
  </si>
  <si>
    <t>DM + Industrial</t>
  </si>
  <si>
    <t>Storage injection</t>
  </si>
  <si>
    <t>Total NTS demand</t>
  </si>
  <si>
    <t>Operational maximum</t>
  </si>
  <si>
    <t>Supply maximum</t>
  </si>
  <si>
    <t>Peak supply</t>
  </si>
  <si>
    <t>UKCS</t>
  </si>
  <si>
    <t xml:space="preserve">Largest loss </t>
  </si>
  <si>
    <t xml:space="preserve">Total supply </t>
  </si>
  <si>
    <t>Supply minus largest loss</t>
  </si>
  <si>
    <t>bcm</t>
  </si>
  <si>
    <t>Plotting</t>
  </si>
  <si>
    <t>Peak supply - largest loss</t>
  </si>
  <si>
    <t>Peak supply - operational maximum</t>
  </si>
  <si>
    <t>Forecast mcm/d</t>
  </si>
  <si>
    <t xml:space="preserve">1-in-20 peak demand </t>
  </si>
  <si>
    <t>1-in-20 non storage supply</t>
  </si>
  <si>
    <t>1-in-20 storage supply</t>
  </si>
  <si>
    <t>1-in-20 TOTAL supply</t>
  </si>
  <si>
    <t>1-in-20  Margin</t>
  </si>
  <si>
    <t>N-1 Margin</t>
  </si>
  <si>
    <t>observed daily volumes in winter 2023/24 (mcm/d)</t>
  </si>
  <si>
    <t>Maximum</t>
  </si>
  <si>
    <t>Minimum</t>
  </si>
  <si>
    <t>Average</t>
  </si>
  <si>
    <t>UKCS*</t>
  </si>
  <si>
    <t>Norway*</t>
  </si>
  <si>
    <t xml:space="preserve"> GBStorage</t>
  </si>
  <si>
    <t>Max capability</t>
  </si>
  <si>
    <t>NTS Power</t>
  </si>
  <si>
    <t>Total GB demand</t>
  </si>
  <si>
    <t>Interconnector export</t>
  </si>
  <si>
    <t>Source: WoodMac</t>
  </si>
  <si>
    <t>Source: Argus Direct</t>
  </si>
  <si>
    <t>Winter</t>
  </si>
  <si>
    <t>23/24</t>
  </si>
  <si>
    <t>22/23</t>
  </si>
  <si>
    <t>21/22</t>
  </si>
  <si>
    <t>20/21</t>
  </si>
  <si>
    <t>Total</t>
  </si>
  <si>
    <t>24/25 Forecast</t>
  </si>
  <si>
    <t>Continental Europe</t>
  </si>
  <si>
    <t>Grand Total</t>
  </si>
  <si>
    <t>Max Withdrawal</t>
  </si>
  <si>
    <t>mcm/d</t>
  </si>
  <si>
    <t>2022/23</t>
  </si>
  <si>
    <t>2021/22</t>
  </si>
  <si>
    <t>(Q2 2024 report)</t>
  </si>
  <si>
    <t xml:space="preserve">Table 1 </t>
  </si>
  <si>
    <t>Demand Forecast</t>
  </si>
  <si>
    <t>Figure 1</t>
  </si>
  <si>
    <t>Power station daily demands at 10 mcm intervals</t>
  </si>
  <si>
    <t>Figure 2</t>
  </si>
  <si>
    <t xml:space="preserve">Weather corrected NDM demand </t>
  </si>
  <si>
    <t>Figure 3</t>
  </si>
  <si>
    <t>Winter exports</t>
  </si>
  <si>
    <t>Table 2</t>
  </si>
  <si>
    <t>Historic &amp; forecast supplies</t>
  </si>
  <si>
    <t>Table 3</t>
  </si>
  <si>
    <t xml:space="preserve">Observed supply minimum, average &amp; maximum daily supplies </t>
  </si>
  <si>
    <t>1 in 20 peak demand</t>
  </si>
  <si>
    <t>Figure 4 &amp; Table 4</t>
  </si>
  <si>
    <t>Figure 5 &amp; Table 5</t>
  </si>
  <si>
    <t>Supply capability</t>
  </si>
  <si>
    <t>Figure 6 &amp; Table 6</t>
  </si>
  <si>
    <t>Figure 7</t>
  </si>
  <si>
    <t>Gas demand for power 2022/23 &amp; 2023/24</t>
  </si>
  <si>
    <t xml:space="preserve">Figure 8 </t>
  </si>
  <si>
    <t>Electricity generaion by source</t>
  </si>
  <si>
    <t>Figure 9</t>
  </si>
  <si>
    <t>Figure 10</t>
  </si>
  <si>
    <t>Figure 11</t>
  </si>
  <si>
    <t>Figure 12</t>
  </si>
  <si>
    <t>Figure 13</t>
  </si>
  <si>
    <t>Figure 14</t>
  </si>
  <si>
    <t>Figure 15</t>
  </si>
  <si>
    <t>Figure 16</t>
  </si>
  <si>
    <t>Figure 17</t>
  </si>
  <si>
    <t>Figure 18</t>
  </si>
  <si>
    <t>Table 7</t>
  </si>
  <si>
    <t>European Demand and flexible supply under average, cold and supply loss conditions</t>
  </si>
  <si>
    <t>European Storage under average, winter and supply loss conditions vs Winter 2023/24 monthly average actuals</t>
  </si>
  <si>
    <t>Table 8</t>
  </si>
  <si>
    <t>Figure 19</t>
  </si>
  <si>
    <t>Sep-2024</t>
  </si>
  <si>
    <t>NBP</t>
  </si>
  <si>
    <t>TTF</t>
  </si>
  <si>
    <t>ASIA LNG</t>
  </si>
  <si>
    <t>p/th</t>
  </si>
  <si>
    <t>Figure 22</t>
  </si>
  <si>
    <t>X</t>
  </si>
  <si>
    <t>Y</t>
  </si>
  <si>
    <t>Location</t>
  </si>
  <si>
    <t>LNG Export (bcm)2022/23</t>
  </si>
  <si>
    <t>LNG Export (bcm)2023/24</t>
  </si>
  <si>
    <t>Imports to GB</t>
  </si>
  <si>
    <t>20.4 (19%)</t>
  </si>
  <si>
    <t>34.1 (31%)</t>
  </si>
  <si>
    <t>47.8 (46%)</t>
  </si>
  <si>
    <t>35.6 (32%)</t>
  </si>
  <si>
    <t>32.1 (29%)</t>
  </si>
  <si>
    <t>NBP-TTF monthly future contracts spread</t>
  </si>
  <si>
    <t>Flows restricted to 80 mcm/d</t>
  </si>
  <si>
    <t>Exports to the EU</t>
  </si>
  <si>
    <t>Figure 23</t>
  </si>
  <si>
    <t>Import/Export Tariff threshold</t>
  </si>
  <si>
    <t>Regas Capacity</t>
  </si>
  <si>
    <t>Exports to continental Europe</t>
  </si>
  <si>
    <t>Average Winter</t>
  </si>
  <si>
    <t>Range</t>
  </si>
  <si>
    <t>Min</t>
  </si>
  <si>
    <t>Max</t>
  </si>
  <si>
    <t>Bin</t>
  </si>
  <si>
    <t>2017/18</t>
  </si>
  <si>
    <t>2018/19</t>
  </si>
  <si>
    <t>2019/20</t>
  </si>
  <si>
    <t>2020/21</t>
  </si>
  <si>
    <t>2022/2023 Actual</t>
  </si>
  <si>
    <t>2023/2024 Actual</t>
  </si>
  <si>
    <t>Storage Withdrawal</t>
  </si>
  <si>
    <t>Winter bcm / (average mcm/d)</t>
  </si>
  <si>
    <t>2024/2025 Forecast</t>
  </si>
  <si>
    <t>Gas Day</t>
  </si>
  <si>
    <t>Time</t>
  </si>
  <si>
    <t>GAS</t>
  </si>
  <si>
    <t>COAL</t>
  </si>
  <si>
    <t>NUCLEAR</t>
  </si>
  <si>
    <t>WIND</t>
  </si>
  <si>
    <t>HYDRO</t>
  </si>
  <si>
    <t>IMPORTS</t>
  </si>
  <si>
    <t>BIOMASS</t>
  </si>
  <si>
    <t>OTHER</t>
  </si>
  <si>
    <t>SOLAR</t>
  </si>
  <si>
    <t>STORAGE</t>
  </si>
  <si>
    <t>Daily</t>
  </si>
  <si>
    <t>Gas day</t>
  </si>
  <si>
    <t>2022_23 Actuals</t>
  </si>
  <si>
    <t>2023_24 Actuals</t>
  </si>
  <si>
    <t>GB &amp; Moffat demand</t>
  </si>
  <si>
    <t>Storage withdrawal</t>
  </si>
  <si>
    <t>NTS demand</t>
  </si>
  <si>
    <t>Continental Europe Imports</t>
  </si>
  <si>
    <t>Continental Europe exports</t>
  </si>
  <si>
    <t>l</t>
  </si>
  <si>
    <t>Demand Breakdown</t>
  </si>
  <si>
    <t>Scenario</t>
  </si>
  <si>
    <t>Winter Outlook Forecast</t>
  </si>
  <si>
    <t>Supply Breakdown</t>
  </si>
  <si>
    <t>DM+Ind</t>
  </si>
  <si>
    <t>Continental Imports</t>
  </si>
  <si>
    <t>IUK/BBL</t>
  </si>
  <si>
    <t>Continental Exports</t>
  </si>
  <si>
    <t>IUK</t>
  </si>
  <si>
    <t>Injection</t>
  </si>
  <si>
    <t>5th March</t>
  </si>
  <si>
    <t>21st Jan</t>
  </si>
  <si>
    <t>Peak</t>
  </si>
  <si>
    <t>Cold</t>
  </si>
  <si>
    <t>Total winter supply</t>
  </si>
  <si>
    <t>Average daily flow</t>
  </si>
  <si>
    <t>1st Dec</t>
  </si>
  <si>
    <t>20th Dec</t>
  </si>
  <si>
    <t>Imports</t>
  </si>
  <si>
    <t>GasDay</t>
  </si>
  <si>
    <t>cons_dem_Moff</t>
  </si>
  <si>
    <t>IUK_BBL</t>
  </si>
  <si>
    <t>storage_with</t>
  </si>
  <si>
    <t>storage_inj</t>
  </si>
  <si>
    <t>Storage w/d %</t>
  </si>
  <si>
    <t xml:space="preserve">Table A </t>
  </si>
  <si>
    <t>Table 1</t>
  </si>
  <si>
    <t>Table B</t>
  </si>
  <si>
    <t>TWh  (including shrinkage)</t>
  </si>
  <si>
    <t>GWh/d</t>
  </si>
  <si>
    <t>Winter TWh / (average GWh/d)</t>
  </si>
  <si>
    <t>Table C</t>
  </si>
  <si>
    <t>observed daily volumes in winter 2023/24 (GWh/d)</t>
  </si>
  <si>
    <t>Table 4</t>
  </si>
  <si>
    <t>Table D</t>
  </si>
  <si>
    <t>Data for figure 5</t>
  </si>
  <si>
    <t>Table 5</t>
  </si>
  <si>
    <t>Table E</t>
  </si>
  <si>
    <t>Table 6</t>
  </si>
  <si>
    <t>Table F</t>
  </si>
  <si>
    <t>Forecast GWh/d</t>
  </si>
  <si>
    <t>Withdrawal</t>
  </si>
  <si>
    <t>Max Deliverability</t>
  </si>
  <si>
    <t xml:space="preserve"> 2023/24</t>
  </si>
  <si>
    <t xml:space="preserve"> 2024/25 forecast</t>
  </si>
  <si>
    <t>N-1 Supply loss</t>
  </si>
  <si>
    <t>Oct-2024</t>
  </si>
  <si>
    <t>Scenarios</t>
  </si>
  <si>
    <t>Future Monthly Contracts (03/09/2024)</t>
  </si>
  <si>
    <t>Future Monthly Contracts (03/09/2023)</t>
  </si>
  <si>
    <t>Remaining LNG Capacity</t>
  </si>
  <si>
    <t>Remaining Storage Stocks</t>
  </si>
  <si>
    <t>bcm (including shrinkage)</t>
  </si>
  <si>
    <t>MRS Opening Stock</t>
  </si>
  <si>
    <t>MRS Opening %</t>
  </si>
  <si>
    <t>MRS Closing Stock</t>
  </si>
  <si>
    <t>Table 15</t>
  </si>
  <si>
    <t>Figure 24</t>
  </si>
  <si>
    <t>Table 16</t>
  </si>
  <si>
    <t>Without Loss</t>
  </si>
  <si>
    <t>With Loss</t>
  </si>
  <si>
    <t>Net Storage Withdrawal</t>
  </si>
  <si>
    <t>MRS Storage % Full</t>
  </si>
  <si>
    <t>Total MRS storage stock on first day of cold snap (mcm)</t>
  </si>
  <si>
    <t>Total MRS storage volume used during cold snap (mcm)</t>
  </si>
  <si>
    <t>Power Station Demand at 10 mcm intervals</t>
  </si>
  <si>
    <t>Figure 20, Table 9/10/11</t>
  </si>
  <si>
    <t>Scenario 1 - Typical Winter</t>
  </si>
  <si>
    <t>Figure 21, Table 12/13/14</t>
  </si>
  <si>
    <t>Scenario 1 - Cold Winter</t>
  </si>
  <si>
    <t>Figure 22 / 23, Table 15</t>
  </si>
  <si>
    <t>Scenario 3 - Cold snap</t>
  </si>
  <si>
    <t>Scenario sensitivity - Cold snap woth infrastructure loss</t>
  </si>
  <si>
    <t>Figure 24, Table 16</t>
  </si>
  <si>
    <t xml:space="preserve">We simulated demand based on the  weather experienced in winter 2019/20 as being representative of the daily demand we would expect in a typical winter. </t>
  </si>
  <si>
    <t>We have simulated demands from winter 2010/11 as representative of a cold winter, as this period contains the highest-ever daily gas demand level seen on the NTS, with sustained high demands throughout the majority of the winter.</t>
  </si>
  <si>
    <t>We have simulated demands from winter 2017/18 as representative of demand levels during an extreme cold snap as this period contains the ‘Beast from the East’ which resulted in some of the highest daily demand levels seen in the last five years, and this period is the most recent example of market tightness</t>
  </si>
  <si>
    <t>Rationale</t>
  </si>
  <si>
    <t xml:space="preserve">Scenario 3: Cold snap  (2017/18) </t>
  </si>
  <si>
    <t>Scenario 2: Cold winter  (2010/11)</t>
  </si>
  <si>
    <t xml:space="preserve">Scenario 1: Typical winter  (2019/20) </t>
  </si>
  <si>
    <t>Back to contents page</t>
  </si>
  <si>
    <t xml:space="preserve">Figure 2 </t>
  </si>
  <si>
    <t>Table 5 &amp; Figure 5</t>
  </si>
  <si>
    <t>Table 6 &amp; Figure 6</t>
  </si>
  <si>
    <t>Figure 8</t>
  </si>
  <si>
    <t xml:space="preserve">Global Gas prices </t>
  </si>
  <si>
    <t xml:space="preserve">GB LNG Winter Imports </t>
  </si>
  <si>
    <t xml:space="preserve">GB LNG Winter Imports by Source Map </t>
  </si>
  <si>
    <t>GB Storage stock levels</t>
  </si>
  <si>
    <t>GB Storage stock levels &amp; deliverability</t>
  </si>
  <si>
    <t>GB Storage deliverability</t>
  </si>
  <si>
    <t xml:space="preserve">EU LNG Capacity build out </t>
  </si>
  <si>
    <t xml:space="preserve">EU Gas Supply Stack </t>
  </si>
  <si>
    <t>Figure 20_Tables 9 10 11</t>
  </si>
  <si>
    <t>Figure 21_Tables 12 13 14</t>
  </si>
  <si>
    <t>Figures 22_23_Table 15</t>
  </si>
  <si>
    <t>Figure 24_Table 16</t>
  </si>
  <si>
    <t>Winter (bcm)</t>
  </si>
  <si>
    <t>Winter (mcm/d)</t>
  </si>
  <si>
    <t>Winter (TWh)</t>
  </si>
  <si>
    <t>Winter (GWh/d)</t>
  </si>
  <si>
    <t>Figure 5</t>
  </si>
  <si>
    <t>Figure 4</t>
  </si>
  <si>
    <t>Data for chart</t>
  </si>
  <si>
    <t xml:space="preserve">Plotting data </t>
  </si>
  <si>
    <t>Figure 6</t>
  </si>
  <si>
    <t>Figure 20 data</t>
  </si>
  <si>
    <t>Figure 20</t>
  </si>
  <si>
    <t>Table 9</t>
  </si>
  <si>
    <t>Table 10</t>
  </si>
  <si>
    <t>Table 11</t>
  </si>
  <si>
    <t>Data for figure 21</t>
  </si>
  <si>
    <t>Figure 21</t>
  </si>
  <si>
    <t>Table 12</t>
  </si>
  <si>
    <t>Table 13</t>
  </si>
  <si>
    <t>Table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</si>
</sst>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dd\ mmm\ yyyy"/>
    <numFmt numFmtId="166" formatCode="#,##0.0000"/>
    <numFmt numFmtId="167" formatCode="#,##0.000"/>
    <numFmt numFmtId="168" formatCode="#,##0.0"/>
    <numFmt numFmtId="169" formatCode="#,##0.0_);\-#,##0.0_);\-_)"/>
  </numFmts>
  <fonts count="23" x14ac:knownFonts="1">
    <font>
      <sz val="11"/>
      <color theme="1"/>
      <name val="Calibri"/>
      <family val="2"/>
      <scheme val="minor"/>
    </font>
    <font>
      <b/>
      <sz val="11"/>
      <color rgb="FF000000"/>
      <name val="Tenorite"/>
    </font>
    <font>
      <b/>
      <sz val="10"/>
      <color rgb="FF000000"/>
      <name val="Tenorite"/>
    </font>
    <font>
      <sz val="11"/>
      <color theme="1"/>
      <name val="Calibri"/>
      <family val="2"/>
      <scheme val="minor"/>
    </font>
    <font>
      <b/>
      <sz val="11"/>
      <color rgb="FFFA7D00"/>
      <name val="Calibri"/>
      <family val="2"/>
      <scheme val="minor"/>
    </font>
    <font>
      <sz val="11"/>
      <name val="Calibri"/>
      <family val="2"/>
      <scheme val="minor"/>
    </font>
    <font>
      <sz val="11"/>
      <color theme="1"/>
      <name val="Calibri"/>
      <family val="2"/>
    </font>
    <font>
      <sz val="8"/>
      <name val="Arial"/>
      <family val="2"/>
    </font>
    <font>
      <b/>
      <sz val="15"/>
      <color theme="3"/>
      <name val="Calibri"/>
      <family val="2"/>
      <scheme val="minor"/>
    </font>
    <font>
      <i/>
      <sz val="11"/>
      <color rgb="FF7F7F7F"/>
      <name val="Calibri"/>
      <family val="2"/>
      <scheme val="minor"/>
    </font>
    <font>
      <sz val="10"/>
      <name val="Arial"/>
      <family val="2"/>
    </font>
    <font>
      <sz val="8"/>
      <name val="Calibri"/>
      <family val="2"/>
      <scheme val="minor"/>
    </font>
    <font>
      <u/>
      <sz val="11"/>
      <color theme="10"/>
      <name val="Calibri"/>
      <family val="2"/>
      <scheme val="minor"/>
    </font>
    <font>
      <sz val="16"/>
      <color theme="1"/>
      <name val="Calibri"/>
      <family val="2"/>
      <scheme val="minor"/>
    </font>
    <font>
      <b/>
      <i/>
      <sz val="18"/>
      <color theme="1"/>
      <name val="Calibri"/>
      <family val="2"/>
      <scheme val="minor"/>
    </font>
    <font>
      <i/>
      <sz val="18"/>
      <color theme="1"/>
      <name val="Calibri"/>
      <family val="2"/>
      <scheme val="minor"/>
    </font>
    <font>
      <sz val="11"/>
      <color theme="1"/>
      <name val="Tenorite"/>
    </font>
    <font>
      <sz val="10"/>
      <color rgb="FF000000"/>
      <name val="Tenorite"/>
    </font>
    <font>
      <b/>
      <sz val="11"/>
      <color theme="1"/>
      <name val="Tenorite"/>
    </font>
    <font>
      <sz val="11"/>
      <color rgb="FF000000"/>
      <name val="Tenorite"/>
    </font>
    <font>
      <sz val="11"/>
      <name val="Tenorite"/>
    </font>
    <font>
      <sz val="11"/>
      <color theme="0"/>
      <name val="Tenorite"/>
    </font>
    <font>
      <b/>
      <sz val="11"/>
      <name val="Tenorite"/>
    </font>
  </fonts>
  <fills count="11">
    <fill>
      <patternFill patternType="none"/>
    </fill>
    <fill>
      <patternFill patternType="gray125"/>
    </fill>
    <fill>
      <patternFill patternType="solid">
        <fgColor rgb="FFA9D08E"/>
        <bgColor indexed="64"/>
      </patternFill>
    </fill>
    <fill>
      <patternFill patternType="solid">
        <fgColor rgb="FFFFFF00"/>
        <bgColor indexed="64"/>
      </patternFill>
    </fill>
    <fill>
      <patternFill patternType="solid">
        <fgColor theme="0"/>
        <bgColor indexed="64"/>
      </patternFill>
    </fill>
    <fill>
      <patternFill patternType="solid">
        <fgColor rgb="FFF2F2F2"/>
      </patternFill>
    </fill>
    <fill>
      <patternFill patternType="solid">
        <fgColor rgb="FFF3F5F6"/>
      </patternFill>
    </fill>
    <fill>
      <patternFill patternType="solid">
        <fgColor theme="4" tint="0.79998168889431442"/>
        <bgColor indexed="65"/>
      </patternFill>
    </fill>
    <fill>
      <patternFill patternType="solid">
        <fgColor theme="5" tint="0.39997558519241921"/>
        <bgColor indexed="65"/>
      </patternFill>
    </fill>
    <fill>
      <patternFill patternType="solid">
        <fgColor theme="1"/>
        <bgColor indexed="64"/>
      </patternFill>
    </fill>
    <fill>
      <patternFill patternType="solid">
        <fgColor rgb="FFFF0000"/>
        <bgColor indexed="64"/>
      </patternFill>
    </fill>
  </fills>
  <borders count="37">
    <border>
      <left/>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000000"/>
      </right>
      <top style="thin">
        <color theme="4" tint="0.39997558519241921"/>
      </top>
      <bottom style="medium">
        <color rgb="FF000000"/>
      </bottom>
      <diagonal/>
    </border>
    <border>
      <left style="medium">
        <color indexed="64"/>
      </left>
      <right/>
      <top/>
      <bottom/>
      <diagonal/>
    </border>
    <border>
      <left style="medium">
        <color indexed="64"/>
      </left>
      <right style="medium">
        <color rgb="FF000000"/>
      </right>
      <top style="thin">
        <color theme="4" tint="0.39997558519241921"/>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9">
    <xf numFmtId="0" fontId="0" fillId="0" borderId="0"/>
    <xf numFmtId="9" fontId="3" fillId="0" borderId="0" applyFont="0" applyFill="0" applyBorder="0" applyAlignment="0" applyProtection="0"/>
    <xf numFmtId="0" fontId="4" fillId="5" borderId="8" applyNumberFormat="0" applyAlignment="0" applyProtection="0"/>
    <xf numFmtId="0" fontId="5" fillId="0" borderId="0"/>
    <xf numFmtId="0" fontId="3" fillId="0" borderId="0"/>
    <xf numFmtId="0" fontId="6" fillId="0" borderId="0"/>
    <xf numFmtId="0" fontId="6" fillId="0" borderId="0"/>
    <xf numFmtId="169" fontId="7" fillId="0" borderId="0"/>
    <xf numFmtId="0" fontId="10" fillId="0" borderId="0"/>
    <xf numFmtId="0" fontId="8" fillId="0" borderId="10" applyNumberFormat="0" applyFill="0" applyAlignment="0" applyProtection="0"/>
    <xf numFmtId="0" fontId="9" fillId="0" borderId="0" applyNumberFormat="0" applyFill="0" applyBorder="0" applyAlignment="0" applyProtection="0"/>
    <xf numFmtId="0" fontId="11" fillId="0" borderId="0"/>
    <xf numFmtId="9" fontId="11" fillId="0" borderId="0" applyFont="0" applyFill="0" applyBorder="0" applyAlignment="0" applyProtection="0"/>
    <xf numFmtId="0" fontId="3" fillId="0" borderId="0"/>
    <xf numFmtId="0" fontId="12" fillId="0" borderId="0" applyNumberFormat="0" applyFill="0" applyBorder="0" applyAlignment="0" applyProtection="0"/>
    <xf numFmtId="0" fontId="3" fillId="0" borderId="0"/>
    <xf numFmtId="0" fontId="3" fillId="7" borderId="0" applyNumberFormat="0" applyBorder="0" applyAlignment="0" applyProtection="0"/>
    <xf numFmtId="0" fontId="3" fillId="8" borderId="0" applyNumberFormat="0" applyBorder="0" applyAlignment="0" applyProtection="0"/>
    <xf numFmtId="0" fontId="11" fillId="0" borderId="0"/>
  </cellStyleXfs>
  <cellXfs count="144">
    <xf numFmtId="0" fontId="0" fillId="0" borderId="0" xfId="0"/>
    <xf numFmtId="0" fontId="2"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164" fontId="0" fillId="0" borderId="0" xfId="0" applyNumberFormat="1"/>
    <xf numFmtId="0" fontId="0" fillId="4" borderId="0" xfId="0" applyFill="1"/>
    <xf numFmtId="17" fontId="0" fillId="0" borderId="0" xfId="0" applyNumberFormat="1"/>
    <xf numFmtId="2" fontId="0" fillId="0" borderId="0" xfId="0" applyNumberFormat="1"/>
    <xf numFmtId="0" fontId="5" fillId="0" borderId="0" xfId="3" applyAlignment="1" applyProtection="1">
      <alignment horizontal="left"/>
    </xf>
    <xf numFmtId="0" fontId="5" fillId="0" borderId="0" xfId="3" applyAlignment="1" applyProtection="1">
      <alignment horizontal="left"/>
    </xf>
    <xf numFmtId="0" fontId="6" fillId="0" borderId="0" xfId="6" applyAlignment="1">
      <alignment horizontal="center" vertical="center" wrapText="1"/>
    </xf>
    <xf numFmtId="9" fontId="0" fillId="0" borderId="0" xfId="0" applyNumberFormat="1"/>
    <xf numFmtId="9" fontId="0" fillId="0" borderId="0" xfId="1" applyFont="1"/>
    <xf numFmtId="0" fontId="0" fillId="0" borderId="0" xfId="0" applyAlignment="1">
      <alignment wrapText="1"/>
    </xf>
    <xf numFmtId="164" fontId="5" fillId="0" borderId="11" xfId="8" applyNumberFormat="1" applyFont="1" applyBorder="1" applyAlignment="1">
      <alignment horizontal="center"/>
    </xf>
    <xf numFmtId="164" fontId="5" fillId="0" borderId="0" xfId="8" applyNumberFormat="1" applyFont="1" applyBorder="1" applyAlignment="1">
      <alignment horizontal="center"/>
    </xf>
    <xf numFmtId="0" fontId="2" fillId="4" borderId="0"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 fillId="2" borderId="0" xfId="0" applyFont="1" applyFill="1" applyAlignment="1">
      <alignment horizontal="center" vertical="center" wrapText="1"/>
    </xf>
    <xf numFmtId="0" fontId="2" fillId="2" borderId="16" xfId="0" applyFont="1" applyFill="1" applyBorder="1" applyAlignment="1">
      <alignment vertical="center" wrapText="1"/>
    </xf>
    <xf numFmtId="0" fontId="2" fillId="2" borderId="17" xfId="0" applyFont="1" applyFill="1" applyBorder="1" applyAlignment="1">
      <alignment vertical="center" wrapText="1"/>
    </xf>
    <xf numFmtId="1" fontId="0" fillId="0" borderId="0" xfId="0" applyNumberFormat="1"/>
    <xf numFmtId="164" fontId="1" fillId="0" borderId="9" xfId="0" applyNumberFormat="1" applyFont="1" applyBorder="1" applyAlignment="1">
      <alignment horizontal="center" vertical="center" wrapText="1" readingOrder="1"/>
    </xf>
    <xf numFmtId="0" fontId="11" fillId="0" borderId="0" xfId="11"/>
    <xf numFmtId="0" fontId="0" fillId="3" borderId="0" xfId="0" applyFill="1"/>
    <xf numFmtId="2" fontId="6" fillId="0" borderId="0" xfId="5" applyNumberFormat="1" applyFill="1"/>
    <xf numFmtId="0" fontId="5" fillId="0" borderId="0" xfId="3" applyAlignment="1" applyProtection="1">
      <alignment horizontal="left"/>
    </xf>
    <xf numFmtId="0" fontId="12" fillId="0" borderId="0" xfId="14"/>
    <xf numFmtId="0" fontId="5" fillId="0" borderId="0" xfId="3" applyAlignment="1" applyProtection="1">
      <alignment horizontal="left"/>
    </xf>
    <xf numFmtId="14" fontId="0" fillId="0" borderId="0" xfId="0" applyNumberFormat="1"/>
    <xf numFmtId="1" fontId="13" fillId="4" borderId="0" xfId="0" applyNumberFormat="1" applyFont="1" applyFill="1"/>
    <xf numFmtId="1" fontId="0" fillId="4" borderId="0" xfId="0" applyNumberFormat="1" applyFill="1"/>
    <xf numFmtId="0" fontId="14" fillId="0" borderId="0" xfId="0" applyFont="1" applyAlignment="1">
      <alignment horizontal="center"/>
    </xf>
    <xf numFmtId="0" fontId="15" fillId="0" borderId="0" xfId="0" applyFont="1" applyAlignment="1">
      <alignment horizontal="center"/>
    </xf>
    <xf numFmtId="164" fontId="0" fillId="0" borderId="0" xfId="0" applyNumberFormat="1" applyAlignment="1">
      <alignment horizontal="center"/>
    </xf>
    <xf numFmtId="0" fontId="0" fillId="0" borderId="0" xfId="0" applyAlignment="1">
      <alignment horizontal="center" vertical="center"/>
    </xf>
    <xf numFmtId="2" fontId="0" fillId="0" borderId="0" xfId="0" applyNumberFormat="1" applyAlignment="1">
      <alignment horizontal="center" vertical="center" wrapText="1"/>
    </xf>
    <xf numFmtId="0" fontId="0" fillId="0" borderId="11" xfId="0" applyBorder="1"/>
    <xf numFmtId="2" fontId="0" fillId="0" borderId="11" xfId="0" applyNumberFormat="1" applyBorder="1"/>
    <xf numFmtId="0" fontId="0" fillId="9" borderId="0" xfId="0" applyFill="1"/>
    <xf numFmtId="0" fontId="0" fillId="0" borderId="0" xfId="0" applyFill="1"/>
    <xf numFmtId="0" fontId="12" fillId="0" borderId="0" xfId="14" applyAlignment="1">
      <alignment horizontal="left"/>
    </xf>
    <xf numFmtId="0" fontId="2" fillId="2" borderId="11" xfId="0" applyFont="1" applyFill="1" applyBorder="1" applyAlignment="1">
      <alignment horizontal="center" vertical="center" wrapText="1"/>
    </xf>
    <xf numFmtId="164" fontId="5" fillId="0" borderId="11" xfId="8" applyNumberFormat="1" applyFont="1" applyFill="1" applyBorder="1" applyAlignment="1">
      <alignment horizontal="center"/>
    </xf>
    <xf numFmtId="0" fontId="1" fillId="2" borderId="11" xfId="0" applyFont="1" applyFill="1" applyBorder="1" applyAlignment="1">
      <alignment horizontal="center" vertical="center" wrapText="1"/>
    </xf>
    <xf numFmtId="0" fontId="0" fillId="0" borderId="0" xfId="0" applyFont="1"/>
    <xf numFmtId="164" fontId="0" fillId="0" borderId="0" xfId="0" applyNumberFormat="1" applyFont="1"/>
    <xf numFmtId="0" fontId="1" fillId="2" borderId="32"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6" fillId="0" borderId="0" xfId="0" applyFont="1"/>
    <xf numFmtId="0" fontId="16" fillId="0" borderId="11" xfId="0" applyFont="1" applyBorder="1"/>
    <xf numFmtId="1" fontId="17" fillId="0" borderId="11" xfId="0" applyNumberFormat="1" applyFont="1" applyBorder="1" applyAlignment="1">
      <alignment horizontal="center" vertical="center" wrapText="1"/>
    </xf>
    <xf numFmtId="0" fontId="16" fillId="0" borderId="29" xfId="0" applyFont="1" applyBorder="1"/>
    <xf numFmtId="0" fontId="2" fillId="2" borderId="32" xfId="0" applyFont="1" applyFill="1" applyBorder="1" applyAlignment="1">
      <alignment horizontal="center" vertical="center" wrapText="1"/>
    </xf>
    <xf numFmtId="1" fontId="17" fillId="0" borderId="12" xfId="0" applyNumberFormat="1" applyFont="1" applyBorder="1" applyAlignment="1">
      <alignment horizontal="center" vertical="center" wrapText="1"/>
    </xf>
    <xf numFmtId="1" fontId="17" fillId="0" borderId="12" xfId="0" applyNumberFormat="1" applyFont="1" applyFill="1" applyBorder="1" applyAlignment="1">
      <alignment horizontal="center" vertical="center" wrapText="1"/>
    </xf>
    <xf numFmtId="1" fontId="17" fillId="0" borderId="14" xfId="0" applyNumberFormat="1" applyFont="1" applyFill="1" applyBorder="1" applyAlignment="1">
      <alignment horizontal="center" vertical="center" wrapText="1"/>
    </xf>
    <xf numFmtId="1" fontId="17" fillId="0" borderId="13" xfId="0" applyNumberFormat="1" applyFont="1" applyBorder="1" applyAlignment="1">
      <alignment horizontal="center" vertical="center" wrapText="1"/>
    </xf>
    <xf numFmtId="1" fontId="17" fillId="0" borderId="14" xfId="0" applyNumberFormat="1" applyFont="1" applyBorder="1" applyAlignment="1">
      <alignment horizontal="center" vertical="center" wrapText="1"/>
    </xf>
    <xf numFmtId="0" fontId="18" fillId="0" borderId="29" xfId="0" applyFont="1" applyBorder="1"/>
    <xf numFmtId="0" fontId="1" fillId="2" borderId="11" xfId="0" applyFont="1" applyFill="1" applyBorder="1" applyAlignment="1">
      <alignment vertical="center" wrapText="1"/>
    </xf>
    <xf numFmtId="1" fontId="19" fillId="0" borderId="11" xfId="0" applyNumberFormat="1" applyFont="1" applyBorder="1" applyAlignment="1">
      <alignment horizontal="center" vertical="center" wrapText="1"/>
    </xf>
    <xf numFmtId="1" fontId="19" fillId="4" borderId="11" xfId="0" applyNumberFormat="1" applyFont="1" applyFill="1" applyBorder="1" applyAlignment="1">
      <alignment horizontal="center" vertical="center" wrapText="1"/>
    </xf>
    <xf numFmtId="1" fontId="19" fillId="0"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0" fillId="0" borderId="11" xfId="0" applyBorder="1"/>
    <xf numFmtId="0" fontId="1" fillId="2" borderId="11" xfId="0" applyFont="1" applyFill="1" applyBorder="1" applyAlignment="1">
      <alignment horizontal="center" vertical="center" wrapText="1"/>
    </xf>
    <xf numFmtId="168" fontId="20" fillId="0" borderId="11" xfId="2" applyNumberFormat="1" applyFont="1" applyFill="1" applyBorder="1"/>
    <xf numFmtId="164" fontId="20" fillId="0" borderId="11" xfId="0" applyNumberFormat="1" applyFont="1" applyBorder="1"/>
    <xf numFmtId="164" fontId="16" fillId="0" borderId="11" xfId="0" applyNumberFormat="1" applyFont="1" applyBorder="1"/>
    <xf numFmtId="164" fontId="19" fillId="0" borderId="11" xfId="0" applyNumberFormat="1" applyFont="1" applyBorder="1" applyAlignment="1">
      <alignment horizontal="center" vertical="center" wrapText="1" readingOrder="1"/>
    </xf>
    <xf numFmtId="16" fontId="0" fillId="0" borderId="11" xfId="0" applyNumberFormat="1" applyBorder="1"/>
    <xf numFmtId="164" fontId="0" fillId="0" borderId="11" xfId="0" applyNumberFormat="1" applyBorder="1" applyAlignment="1">
      <alignment horizontal="center"/>
    </xf>
    <xf numFmtId="15" fontId="3" fillId="0" borderId="11" xfId="17" applyNumberFormat="1" applyFill="1" applyBorder="1"/>
    <xf numFmtId="18" fontId="3" fillId="0" borderId="11" xfId="17" applyNumberFormat="1" applyFill="1" applyBorder="1"/>
    <xf numFmtId="0" fontId="3" fillId="0" borderId="11" xfId="16" applyFill="1" applyBorder="1"/>
    <xf numFmtId="165" fontId="0" fillId="6" borderId="11" xfId="0" applyNumberFormat="1" applyFill="1" applyBorder="1" applyAlignment="1">
      <alignment horizontal="left"/>
    </xf>
    <xf numFmtId="0" fontId="0" fillId="6" borderId="11" xfId="0" applyFill="1" applyBorder="1"/>
    <xf numFmtId="166" fontId="0" fillId="6" borderId="11" xfId="0" applyNumberFormat="1" applyFill="1" applyBorder="1" applyAlignment="1">
      <alignment horizontal="center"/>
    </xf>
    <xf numFmtId="167" fontId="0" fillId="0" borderId="11" xfId="0" applyNumberFormat="1" applyBorder="1" applyAlignment="1">
      <alignment horizontal="center"/>
    </xf>
    <xf numFmtId="165" fontId="0" fillId="0" borderId="11" xfId="0" applyNumberFormat="1" applyBorder="1" applyAlignment="1">
      <alignment horizontal="left"/>
    </xf>
    <xf numFmtId="166" fontId="0" fillId="0" borderId="11" xfId="0" applyNumberFormat="1" applyBorder="1" applyAlignment="1">
      <alignment horizontal="center"/>
    </xf>
    <xf numFmtId="167" fontId="0" fillId="6" borderId="11" xfId="0" applyNumberFormat="1" applyFill="1" applyBorder="1" applyAlignment="1">
      <alignment horizontal="center"/>
    </xf>
    <xf numFmtId="0" fontId="1" fillId="2" borderId="36" xfId="0" applyFont="1" applyFill="1" applyBorder="1" applyAlignment="1">
      <alignment horizontal="center" vertical="center" wrapText="1"/>
    </xf>
    <xf numFmtId="17" fontId="0" fillId="0" borderId="11" xfId="0" applyNumberFormat="1" applyBorder="1"/>
    <xf numFmtId="0" fontId="20" fillId="0" borderId="11" xfId="3" applyFont="1" applyBorder="1" applyAlignment="1" applyProtection="1">
      <alignment horizontal="left"/>
    </xf>
    <xf numFmtId="164" fontId="16" fillId="0" borderId="11" xfId="4" applyNumberFormat="1" applyFont="1" applyBorder="1" applyAlignment="1"/>
    <xf numFmtId="0" fontId="20" fillId="0" borderId="11" xfId="3" applyFont="1" applyBorder="1" applyAlignment="1" applyProtection="1"/>
    <xf numFmtId="2" fontId="16" fillId="0" borderId="11" xfId="0" applyNumberFormat="1" applyFont="1" applyBorder="1"/>
    <xf numFmtId="14" fontId="16" fillId="0" borderId="11" xfId="0" applyNumberFormat="1" applyFont="1" applyBorder="1"/>
    <xf numFmtId="0" fontId="21" fillId="10" borderId="11" xfId="0" applyFont="1" applyFill="1" applyBorder="1"/>
    <xf numFmtId="14" fontId="0" fillId="0" borderId="11" xfId="0" applyNumberFormat="1" applyFont="1" applyBorder="1" applyAlignment="1">
      <alignment horizontal="left"/>
    </xf>
    <xf numFmtId="164" fontId="0" fillId="0" borderId="11" xfId="0" applyNumberFormat="1" applyFont="1" applyBorder="1"/>
    <xf numFmtId="0" fontId="0" fillId="0" borderId="11" xfId="0" applyFont="1" applyBorder="1"/>
    <xf numFmtId="0" fontId="5" fillId="0" borderId="0" xfId="11" applyFont="1"/>
    <xf numFmtId="0" fontId="20" fillId="0" borderId="11" xfId="11" applyFont="1" applyBorder="1"/>
    <xf numFmtId="0" fontId="20" fillId="0" borderId="11" xfId="3" applyFont="1" applyBorder="1"/>
    <xf numFmtId="2" fontId="6" fillId="0" borderId="11" xfId="5" applyNumberFormat="1" applyFill="1" applyBorder="1"/>
    <xf numFmtId="0" fontId="0" fillId="0" borderId="0" xfId="0" applyAlignment="1">
      <alignment horizontal="right"/>
    </xf>
    <xf numFmtId="0" fontId="5" fillId="0" borderId="0" xfId="3" applyFill="1" applyAlignment="1" applyProtection="1">
      <alignment horizontal="center" vertical="top"/>
    </xf>
    <xf numFmtId="0" fontId="16" fillId="0" borderId="11" xfId="15" applyFont="1" applyBorder="1"/>
    <xf numFmtId="0" fontId="1" fillId="2" borderId="11" xfId="0" applyFont="1" applyFill="1" applyBorder="1" applyAlignment="1">
      <alignment horizontal="center" vertical="center" wrapText="1"/>
    </xf>
    <xf numFmtId="0" fontId="0" fillId="0" borderId="11" xfId="0" applyBorder="1"/>
    <xf numFmtId="14" fontId="16" fillId="0" borderId="11" xfId="0" applyNumberFormat="1" applyFont="1" applyFill="1" applyBorder="1"/>
    <xf numFmtId="2" fontId="16" fillId="0" borderId="11" xfId="0" applyNumberFormat="1" applyFont="1" applyFill="1" applyBorder="1"/>
    <xf numFmtId="0" fontId="16" fillId="0" borderId="11" xfId="0" applyFont="1" applyBorder="1" applyAlignment="1">
      <alignment wrapText="1"/>
    </xf>
    <xf numFmtId="2" fontId="16" fillId="9" borderId="11" xfId="0" applyNumberFormat="1" applyFont="1" applyFill="1" applyBorder="1"/>
    <xf numFmtId="0" fontId="16" fillId="9" borderId="11" xfId="0" applyFont="1" applyFill="1" applyBorder="1"/>
    <xf numFmtId="164" fontId="22" fillId="0" borderId="11" xfId="0" applyNumberFormat="1" applyFont="1" applyBorder="1"/>
    <xf numFmtId="0" fontId="0" fillId="0" borderId="0" xfId="0" applyAlignment="1">
      <alignment horizontal="left" vertical="center"/>
    </xf>
    <xf numFmtId="2" fontId="16" fillId="9" borderId="25" xfId="0" applyNumberFormat="1" applyFont="1" applyFill="1" applyBorder="1"/>
    <xf numFmtId="2" fontId="16" fillId="9" borderId="26" xfId="0" applyNumberFormat="1" applyFont="1" applyFill="1" applyBorder="1"/>
    <xf numFmtId="2" fontId="16" fillId="9" borderId="27" xfId="0" applyNumberFormat="1" applyFont="1" applyFill="1" applyBorder="1"/>
    <xf numFmtId="2" fontId="16" fillId="9" borderId="28" xfId="0" applyNumberFormat="1" applyFont="1" applyFill="1" applyBorder="1"/>
    <xf numFmtId="1" fontId="16" fillId="0" borderId="11" xfId="0" applyNumberFormat="1" applyFont="1" applyBorder="1"/>
    <xf numFmtId="9" fontId="16" fillId="0" borderId="11" xfId="1" applyFont="1" applyBorder="1"/>
    <xf numFmtId="0" fontId="12" fillId="0" borderId="11" xfId="14" quotePrefix="1" applyBorder="1"/>
    <xf numFmtId="0" fontId="0" fillId="0" borderId="0" xfId="0" applyAlignment="1">
      <alignment horizont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35" xfId="0" applyFont="1" applyFill="1" applyBorder="1" applyAlignment="1">
      <alignment horizontal="center" vertical="center" wrapText="1"/>
    </xf>
    <xf numFmtId="9" fontId="0" fillId="0" borderId="11" xfId="0" applyNumberFormat="1" applyBorder="1"/>
    <xf numFmtId="0" fontId="0" fillId="0" borderId="11" xfId="0" applyBorder="1"/>
    <xf numFmtId="1" fontId="0" fillId="0" borderId="11" xfId="0" applyNumberFormat="1" applyBorder="1"/>
    <xf numFmtId="0" fontId="16" fillId="0" borderId="11" xfId="0" applyFont="1" applyBorder="1"/>
  </cellXfs>
  <cellStyles count="19">
    <cellStyle name="20% - Accent1" xfId="16" builtinId="30"/>
    <cellStyle name="60% - Accent2" xfId="17" builtinId="36"/>
    <cellStyle name="Calculation" xfId="2" builtinId="22"/>
    <cellStyle name="Explanatory Text 2" xfId="10" xr:uid="{F3868FC5-F076-4C28-8B19-5DD539464744}"/>
    <cellStyle name="Heading 1 3" xfId="9" xr:uid="{88385D77-AF29-48D2-AA10-BA8C8473088A}"/>
    <cellStyle name="Hyperlink" xfId="14" builtinId="8"/>
    <cellStyle name="Normal" xfId="0" builtinId="0"/>
    <cellStyle name="Normal 2" xfId="3" xr:uid="{45066733-E27E-4070-94C0-1FD5152DF38C}"/>
    <cellStyle name="Normal 2 10" xfId="7" xr:uid="{E178B135-02C9-43D4-A4C6-BBDB85EF1C38}"/>
    <cellStyle name="Normal 2 2" xfId="15" xr:uid="{5C19FD9C-D0E0-4BBE-B30C-DEA17A2CA8AE}"/>
    <cellStyle name="Normal 2 3" xfId="18" xr:uid="{BDEA8267-DABE-4FFE-8B70-CC8FD747E8CB}"/>
    <cellStyle name="Normal 3" xfId="4" xr:uid="{E7B39A14-8128-4EDC-AE50-46AB66097973}"/>
    <cellStyle name="Normal 4" xfId="8" xr:uid="{6F8F40F9-3304-4C99-9043-3EED9EF8F23E}"/>
    <cellStyle name="Normal 5" xfId="11" xr:uid="{799CA67D-28AB-41EE-AF58-2BEC24C86443}"/>
    <cellStyle name="Normal 51" xfId="5" xr:uid="{54B588EE-BB45-497B-BB74-FBA1949C8446}"/>
    <cellStyle name="Normal 52" xfId="6" xr:uid="{F9ECAFA8-F818-422C-8FB6-1D85EFDFC7D4}"/>
    <cellStyle name="Normal 6" xfId="13" xr:uid="{3B4B2578-A6F7-4927-B15A-8D76DE2F1E0E}"/>
    <cellStyle name="Percent" xfId="1" builtinId="5"/>
    <cellStyle name="Percent 2" xfId="12" xr:uid="{900CF32A-91E8-4A41-8DCE-29B962941B3E}"/>
  </cellStyles>
  <dxfs count="1">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microsoft.com/office/2017/10/relationships/person" Target="persons/person.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Key Statistics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'Key stats'!$C$3</c:f>
              <c:strCache>
                <c:ptCount val="1"/>
                <c:pt idx="0">
                  <c:v>2023/24 Weather Corrected Demand</c:v>
                </c:pt>
              </c:strCache>
            </c:strRef>
          </c:tx>
          <c:spPr>
            <a:solidFill>
              <a:schemeClr val="accent1"/>
            </a:solidFill>
            <a:ln>
              <a:noFill/>
            </a:ln>
            <a:effectLst/>
          </c:spPr>
          <c:invertIfNegative val="0"/>
          <c:cat>
            <c:strRef>
              <c:f>'Key stats'!$B$4:$B$7</c:f>
              <c:strCache>
                <c:ptCount val="4"/>
                <c:pt idx="0">
                  <c:v>NDM</c:v>
                </c:pt>
                <c:pt idx="1">
                  <c:v>NTS Power</c:v>
                </c:pt>
                <c:pt idx="2">
                  <c:v>Interconnector export</c:v>
                </c:pt>
                <c:pt idx="3">
                  <c:v>Total NTS demand</c:v>
                </c:pt>
              </c:strCache>
            </c:strRef>
          </c:cat>
          <c:val>
            <c:numRef>
              <c:f>'Key stats'!$C$4:$C$7</c:f>
              <c:numCache>
                <c:formatCode>0.0</c:formatCode>
                <c:ptCount val="4"/>
                <c:pt idx="0">
                  <c:v>26.822873458491813</c:v>
                </c:pt>
                <c:pt idx="1">
                  <c:v>8.2437876978592008</c:v>
                </c:pt>
                <c:pt idx="2">
                  <c:v>1.6955497299999993</c:v>
                </c:pt>
                <c:pt idx="3">
                  <c:v>43.813411365369987</c:v>
                </c:pt>
              </c:numCache>
            </c:numRef>
          </c:val>
          <c:extLst>
            <c:ext xmlns:c16="http://schemas.microsoft.com/office/drawing/2014/chart" uri="{C3380CC4-5D6E-409C-BE32-E72D297353CC}">
              <c16:uniqueId val="{00000000-4280-4C7B-B871-A82B5A84AEE5}"/>
            </c:ext>
          </c:extLst>
        </c:ser>
        <c:ser>
          <c:idx val="1"/>
          <c:order val="1"/>
          <c:tx>
            <c:strRef>
              <c:f>'Key stats'!$D$3</c:f>
              <c:strCache>
                <c:ptCount val="1"/>
                <c:pt idx="0">
                  <c:v>2024/25 Forecast</c:v>
                </c:pt>
              </c:strCache>
            </c:strRef>
          </c:tx>
          <c:spPr>
            <a:solidFill>
              <a:schemeClr val="accent2"/>
            </a:solidFill>
            <a:ln>
              <a:noFill/>
            </a:ln>
            <a:effectLst/>
          </c:spPr>
          <c:invertIfNegative val="0"/>
          <c:cat>
            <c:strRef>
              <c:f>'Key stats'!$B$4:$B$7</c:f>
              <c:strCache>
                <c:ptCount val="4"/>
                <c:pt idx="0">
                  <c:v>NDM</c:v>
                </c:pt>
                <c:pt idx="1">
                  <c:v>NTS Power</c:v>
                </c:pt>
                <c:pt idx="2">
                  <c:v>Interconnector export</c:v>
                </c:pt>
                <c:pt idx="3">
                  <c:v>Total NTS demand</c:v>
                </c:pt>
              </c:strCache>
            </c:strRef>
          </c:cat>
          <c:val>
            <c:numRef>
              <c:f>'Key stats'!$D$4:$D$7</c:f>
              <c:numCache>
                <c:formatCode>0.0</c:formatCode>
                <c:ptCount val="4"/>
                <c:pt idx="0">
                  <c:v>27.4</c:v>
                </c:pt>
                <c:pt idx="1">
                  <c:v>7.7628252173624475</c:v>
                </c:pt>
                <c:pt idx="2">
                  <c:v>0.46904000000000012</c:v>
                </c:pt>
                <c:pt idx="3">
                  <c:v>43.17761306112336</c:v>
                </c:pt>
              </c:numCache>
            </c:numRef>
          </c:val>
          <c:extLst>
            <c:ext xmlns:c16="http://schemas.microsoft.com/office/drawing/2014/chart" uri="{C3380CC4-5D6E-409C-BE32-E72D297353CC}">
              <c16:uniqueId val="{00000001-4280-4C7B-B871-A82B5A84AEE5}"/>
            </c:ext>
          </c:extLst>
        </c:ser>
        <c:dLbls>
          <c:showLegendKey val="0"/>
          <c:showVal val="0"/>
          <c:showCatName val="0"/>
          <c:showSerName val="0"/>
          <c:showPercent val="0"/>
          <c:showBubbleSize val="0"/>
        </c:dLbls>
        <c:gapWidth val="219"/>
        <c:overlap val="-27"/>
        <c:axId val="1024306408"/>
        <c:axId val="1023061224"/>
      </c:barChart>
      <c:catAx>
        <c:axId val="102430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3061224"/>
        <c:crosses val="autoZero"/>
        <c:auto val="1"/>
        <c:lblAlgn val="ctr"/>
        <c:lblOffset val="100"/>
        <c:noMultiLvlLbl val="0"/>
      </c:catAx>
      <c:valAx>
        <c:axId val="1023061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306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5048118985127"/>
          <c:y val="6.25E-2"/>
          <c:w val="0.83129396325459315"/>
          <c:h val="0.7256087219866747"/>
        </c:manualLayout>
      </c:layout>
      <c:barChart>
        <c:barDir val="col"/>
        <c:grouping val="stacked"/>
        <c:varyColors val="0"/>
        <c:ser>
          <c:idx val="0"/>
          <c:order val="0"/>
          <c:tx>
            <c:strRef>
              <c:f>'Table 5 &amp; Figure 5'!$A$5</c:f>
              <c:strCache>
                <c:ptCount val="1"/>
                <c:pt idx="0">
                  <c:v>UKCS</c:v>
                </c:pt>
              </c:strCache>
            </c:strRef>
          </c:tx>
          <c:spPr>
            <a:solidFill>
              <a:schemeClr val="accent1"/>
            </a:solidFill>
            <a:ln>
              <a:noFill/>
            </a:ln>
            <a:effectLst/>
          </c:spPr>
          <c:invertIfNegative val="0"/>
          <c:cat>
            <c:strRef>
              <c:f>'Table 5 &amp; Figure 5'!$B$4:$C$4</c:f>
              <c:strCache>
                <c:ptCount val="2"/>
                <c:pt idx="0">
                  <c:v>Supply maximum</c:v>
                </c:pt>
                <c:pt idx="1">
                  <c:v>Operational maximum</c:v>
                </c:pt>
              </c:strCache>
            </c:strRef>
          </c:cat>
          <c:val>
            <c:numRef>
              <c:f>'Table 5 &amp; Figure 5'!$B$5:$C$5</c:f>
              <c:numCache>
                <c:formatCode>0</c:formatCode>
                <c:ptCount val="2"/>
                <c:pt idx="0">
                  <c:v>100</c:v>
                </c:pt>
                <c:pt idx="1">
                  <c:v>100</c:v>
                </c:pt>
              </c:numCache>
            </c:numRef>
          </c:val>
          <c:extLst>
            <c:ext xmlns:c16="http://schemas.microsoft.com/office/drawing/2014/chart" uri="{C3380CC4-5D6E-409C-BE32-E72D297353CC}">
              <c16:uniqueId val="{00000000-FEA2-4E84-AFEF-29C6064B9461}"/>
            </c:ext>
          </c:extLst>
        </c:ser>
        <c:ser>
          <c:idx val="1"/>
          <c:order val="1"/>
          <c:tx>
            <c:strRef>
              <c:f>'Table 5 &amp; Figure 5'!$A$6</c:f>
              <c:strCache>
                <c:ptCount val="1"/>
                <c:pt idx="0">
                  <c:v>Norway</c:v>
                </c:pt>
              </c:strCache>
            </c:strRef>
          </c:tx>
          <c:spPr>
            <a:solidFill>
              <a:schemeClr val="accent2"/>
            </a:solidFill>
            <a:ln>
              <a:noFill/>
            </a:ln>
            <a:effectLst/>
          </c:spPr>
          <c:invertIfNegative val="0"/>
          <c:cat>
            <c:strRef>
              <c:f>'Table 5 &amp; Figure 5'!$B$4:$C$4</c:f>
              <c:strCache>
                <c:ptCount val="2"/>
                <c:pt idx="0">
                  <c:v>Supply maximum</c:v>
                </c:pt>
                <c:pt idx="1">
                  <c:v>Operational maximum</c:v>
                </c:pt>
              </c:strCache>
            </c:strRef>
          </c:cat>
          <c:val>
            <c:numRef>
              <c:f>'Table 5 &amp; Figure 5'!$B$6:$C$6</c:f>
              <c:numCache>
                <c:formatCode>0</c:formatCode>
                <c:ptCount val="2"/>
                <c:pt idx="0">
                  <c:v>141</c:v>
                </c:pt>
                <c:pt idx="1">
                  <c:v>141</c:v>
                </c:pt>
              </c:numCache>
            </c:numRef>
          </c:val>
          <c:extLst>
            <c:ext xmlns:c16="http://schemas.microsoft.com/office/drawing/2014/chart" uri="{C3380CC4-5D6E-409C-BE32-E72D297353CC}">
              <c16:uniqueId val="{00000001-FEA2-4E84-AFEF-29C6064B9461}"/>
            </c:ext>
          </c:extLst>
        </c:ser>
        <c:ser>
          <c:idx val="2"/>
          <c:order val="2"/>
          <c:tx>
            <c:strRef>
              <c:f>'Table 5 &amp; Figure 5'!$A$7</c:f>
              <c:strCache>
                <c:ptCount val="1"/>
                <c:pt idx="0">
                  <c:v>LNG</c:v>
                </c:pt>
              </c:strCache>
            </c:strRef>
          </c:tx>
          <c:spPr>
            <a:solidFill>
              <a:schemeClr val="accent3"/>
            </a:solidFill>
            <a:ln>
              <a:noFill/>
            </a:ln>
            <a:effectLst/>
          </c:spPr>
          <c:invertIfNegative val="0"/>
          <c:cat>
            <c:strRef>
              <c:f>'Table 5 &amp; Figure 5'!$B$4:$C$4</c:f>
              <c:strCache>
                <c:ptCount val="2"/>
                <c:pt idx="0">
                  <c:v>Supply maximum</c:v>
                </c:pt>
                <c:pt idx="1">
                  <c:v>Operational maximum</c:v>
                </c:pt>
              </c:strCache>
            </c:strRef>
          </c:cat>
          <c:val>
            <c:numRef>
              <c:f>'Table 5 &amp; Figure 5'!$B$7:$C$7</c:f>
              <c:numCache>
                <c:formatCode>0</c:formatCode>
                <c:ptCount val="2"/>
                <c:pt idx="0">
                  <c:v>150</c:v>
                </c:pt>
                <c:pt idx="1">
                  <c:v>150</c:v>
                </c:pt>
              </c:numCache>
            </c:numRef>
          </c:val>
          <c:extLst>
            <c:ext xmlns:c16="http://schemas.microsoft.com/office/drawing/2014/chart" uri="{C3380CC4-5D6E-409C-BE32-E72D297353CC}">
              <c16:uniqueId val="{00000002-FEA2-4E84-AFEF-29C6064B9461}"/>
            </c:ext>
          </c:extLst>
        </c:ser>
        <c:ser>
          <c:idx val="3"/>
          <c:order val="3"/>
          <c:tx>
            <c:strRef>
              <c:f>'Table 5 &amp; Figure 5'!$A$8</c:f>
              <c:strCache>
                <c:ptCount val="1"/>
                <c:pt idx="0">
                  <c:v>EU imports</c:v>
                </c:pt>
              </c:strCache>
            </c:strRef>
          </c:tx>
          <c:spPr>
            <a:solidFill>
              <a:schemeClr val="accent4"/>
            </a:solidFill>
            <a:ln>
              <a:noFill/>
            </a:ln>
            <a:effectLst/>
          </c:spPr>
          <c:invertIfNegative val="0"/>
          <c:cat>
            <c:strRef>
              <c:f>'Table 5 &amp; Figure 5'!$B$4:$C$4</c:f>
              <c:strCache>
                <c:ptCount val="2"/>
                <c:pt idx="0">
                  <c:v>Supply maximum</c:v>
                </c:pt>
                <c:pt idx="1">
                  <c:v>Operational maximum</c:v>
                </c:pt>
              </c:strCache>
            </c:strRef>
          </c:cat>
          <c:val>
            <c:numRef>
              <c:f>'Table 5 &amp; Figure 5'!$B$8:$C$8</c:f>
              <c:numCache>
                <c:formatCode>0</c:formatCode>
                <c:ptCount val="2"/>
                <c:pt idx="0">
                  <c:v>112</c:v>
                </c:pt>
                <c:pt idx="1">
                  <c:v>89</c:v>
                </c:pt>
              </c:numCache>
            </c:numRef>
          </c:val>
          <c:extLst>
            <c:ext xmlns:c16="http://schemas.microsoft.com/office/drawing/2014/chart" uri="{C3380CC4-5D6E-409C-BE32-E72D297353CC}">
              <c16:uniqueId val="{00000003-FEA2-4E84-AFEF-29C6064B9461}"/>
            </c:ext>
          </c:extLst>
        </c:ser>
        <c:ser>
          <c:idx val="4"/>
          <c:order val="4"/>
          <c:tx>
            <c:strRef>
              <c:f>'Table 5 &amp; Figure 5'!$A$9</c:f>
              <c:strCache>
                <c:ptCount val="1"/>
                <c:pt idx="0">
                  <c:v>Storage</c:v>
                </c:pt>
              </c:strCache>
            </c:strRef>
          </c:tx>
          <c:spPr>
            <a:solidFill>
              <a:schemeClr val="accent5"/>
            </a:solidFill>
            <a:ln>
              <a:noFill/>
            </a:ln>
            <a:effectLst/>
          </c:spPr>
          <c:invertIfNegative val="0"/>
          <c:cat>
            <c:strRef>
              <c:f>'Table 5 &amp; Figure 5'!$B$4:$C$4</c:f>
              <c:strCache>
                <c:ptCount val="2"/>
                <c:pt idx="0">
                  <c:v>Supply maximum</c:v>
                </c:pt>
                <c:pt idx="1">
                  <c:v>Operational maximum</c:v>
                </c:pt>
              </c:strCache>
            </c:strRef>
          </c:cat>
          <c:val>
            <c:numRef>
              <c:f>'Table 5 &amp; Figure 5'!$B$9:$C$9</c:f>
              <c:numCache>
                <c:formatCode>0</c:formatCode>
                <c:ptCount val="2"/>
                <c:pt idx="0">
                  <c:v>121</c:v>
                </c:pt>
                <c:pt idx="1">
                  <c:v>121</c:v>
                </c:pt>
              </c:numCache>
            </c:numRef>
          </c:val>
          <c:extLst>
            <c:ext xmlns:c16="http://schemas.microsoft.com/office/drawing/2014/chart" uri="{C3380CC4-5D6E-409C-BE32-E72D297353CC}">
              <c16:uniqueId val="{00000004-FEA2-4E84-AFEF-29C6064B9461}"/>
            </c:ext>
          </c:extLst>
        </c:ser>
        <c:dLbls>
          <c:showLegendKey val="0"/>
          <c:showVal val="0"/>
          <c:showCatName val="0"/>
          <c:showSerName val="0"/>
          <c:showPercent val="0"/>
          <c:showBubbleSize val="0"/>
        </c:dLbls>
        <c:gapWidth val="219"/>
        <c:overlap val="100"/>
        <c:axId val="910199464"/>
        <c:axId val="910200544"/>
      </c:barChart>
      <c:catAx>
        <c:axId val="91019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0200544"/>
        <c:crosses val="autoZero"/>
        <c:auto val="1"/>
        <c:lblAlgn val="ctr"/>
        <c:lblOffset val="100"/>
        <c:noMultiLvlLbl val="0"/>
      </c:catAx>
      <c:valAx>
        <c:axId val="910200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mcm/d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019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'Table 6 &amp; Figure 6'!$A$18</c:f>
              <c:strCache>
                <c:ptCount val="1"/>
                <c:pt idx="0">
                  <c:v>NDM</c:v>
                </c:pt>
              </c:strCache>
            </c:strRef>
          </c:tx>
          <c:spPr>
            <a:solidFill>
              <a:schemeClr val="accent1"/>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6'!$B$18:$D$18</c:f>
              <c:numCache>
                <c:formatCode>0</c:formatCode>
                <c:ptCount val="3"/>
                <c:pt idx="2">
                  <c:v>326</c:v>
                </c:pt>
              </c:numCache>
            </c:numRef>
          </c:val>
          <c:extLst>
            <c:ext xmlns:c16="http://schemas.microsoft.com/office/drawing/2014/chart" uri="{C3380CC4-5D6E-409C-BE32-E72D297353CC}">
              <c16:uniqueId val="{00000000-0827-4969-917E-5A05A8A278F9}"/>
            </c:ext>
          </c:extLst>
        </c:ser>
        <c:ser>
          <c:idx val="1"/>
          <c:order val="1"/>
          <c:tx>
            <c:strRef>
              <c:f>'Table 6 &amp; Figure 6'!$A$19</c:f>
              <c:strCache>
                <c:ptCount val="1"/>
                <c:pt idx="0">
                  <c:v>DM &amp; Industrial</c:v>
                </c:pt>
              </c:strCache>
            </c:strRef>
          </c:tx>
          <c:spPr>
            <a:solidFill>
              <a:schemeClr val="accent2"/>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6'!$B$19:$D$19</c:f>
              <c:numCache>
                <c:formatCode>0</c:formatCode>
                <c:ptCount val="3"/>
                <c:pt idx="2">
                  <c:v>30</c:v>
                </c:pt>
              </c:numCache>
            </c:numRef>
          </c:val>
          <c:extLst>
            <c:ext xmlns:c16="http://schemas.microsoft.com/office/drawing/2014/chart" uri="{C3380CC4-5D6E-409C-BE32-E72D297353CC}">
              <c16:uniqueId val="{00000001-0827-4969-917E-5A05A8A278F9}"/>
            </c:ext>
          </c:extLst>
        </c:ser>
        <c:ser>
          <c:idx val="2"/>
          <c:order val="2"/>
          <c:tx>
            <c:strRef>
              <c:f>'Table 6 &amp; Figure 6'!$A$20</c:f>
              <c:strCache>
                <c:ptCount val="1"/>
                <c:pt idx="0">
                  <c:v>Power</c:v>
                </c:pt>
              </c:strCache>
            </c:strRef>
          </c:tx>
          <c:spPr>
            <a:solidFill>
              <a:schemeClr val="accent3"/>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6'!$B$20:$D$20</c:f>
              <c:numCache>
                <c:formatCode>0</c:formatCode>
                <c:ptCount val="3"/>
                <c:pt idx="2">
                  <c:v>88</c:v>
                </c:pt>
              </c:numCache>
            </c:numRef>
          </c:val>
          <c:extLst>
            <c:ext xmlns:c16="http://schemas.microsoft.com/office/drawing/2014/chart" uri="{C3380CC4-5D6E-409C-BE32-E72D297353CC}">
              <c16:uniqueId val="{00000002-0827-4969-917E-5A05A8A278F9}"/>
            </c:ext>
          </c:extLst>
        </c:ser>
        <c:ser>
          <c:idx val="3"/>
          <c:order val="3"/>
          <c:tx>
            <c:strRef>
              <c:f>'Table 6 &amp; Figure 6'!$A$21</c:f>
              <c:strCache>
                <c:ptCount val="1"/>
                <c:pt idx="0">
                  <c:v>Ireland</c:v>
                </c:pt>
              </c:strCache>
            </c:strRef>
          </c:tx>
          <c:spPr>
            <a:solidFill>
              <a:schemeClr val="accent4"/>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6'!$B$21:$D$21</c:f>
              <c:numCache>
                <c:formatCode>0</c:formatCode>
                <c:ptCount val="3"/>
                <c:pt idx="2">
                  <c:v>30</c:v>
                </c:pt>
              </c:numCache>
            </c:numRef>
          </c:val>
          <c:extLst>
            <c:ext xmlns:c16="http://schemas.microsoft.com/office/drawing/2014/chart" uri="{C3380CC4-5D6E-409C-BE32-E72D297353CC}">
              <c16:uniqueId val="{00000003-0827-4969-917E-5A05A8A278F9}"/>
            </c:ext>
          </c:extLst>
        </c:ser>
        <c:ser>
          <c:idx val="4"/>
          <c:order val="4"/>
          <c:tx>
            <c:strRef>
              <c:f>'Table 6 &amp; Figure 6'!$A$22</c:f>
              <c:strCache>
                <c:ptCount val="1"/>
                <c:pt idx="0">
                  <c:v>Shrinkage</c:v>
                </c:pt>
              </c:strCache>
            </c:strRef>
          </c:tx>
          <c:spPr>
            <a:solidFill>
              <a:schemeClr val="accent5"/>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6'!$B$22:$D$22</c:f>
              <c:numCache>
                <c:formatCode>0</c:formatCode>
                <c:ptCount val="3"/>
                <c:pt idx="2">
                  <c:v>0</c:v>
                </c:pt>
              </c:numCache>
            </c:numRef>
          </c:val>
          <c:extLst>
            <c:ext xmlns:c16="http://schemas.microsoft.com/office/drawing/2014/chart" uri="{C3380CC4-5D6E-409C-BE32-E72D297353CC}">
              <c16:uniqueId val="{00000004-0827-4969-917E-5A05A8A278F9}"/>
            </c:ext>
          </c:extLst>
        </c:ser>
        <c:ser>
          <c:idx val="6"/>
          <c:order val="5"/>
          <c:tx>
            <c:strRef>
              <c:f>'Table 6 &amp; Figure 6'!$A$23</c:f>
              <c:strCache>
                <c:ptCount val="1"/>
                <c:pt idx="0">
                  <c:v>UKCS</c:v>
                </c:pt>
              </c:strCache>
            </c:strRef>
          </c:tx>
          <c:spPr>
            <a:solidFill>
              <a:schemeClr val="accent1">
                <a:lumMod val="60000"/>
              </a:schemeClr>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6'!$B$23:$D$23</c:f>
              <c:numCache>
                <c:formatCode>0</c:formatCode>
                <c:ptCount val="3"/>
                <c:pt idx="0">
                  <c:v>100</c:v>
                </c:pt>
                <c:pt idx="1">
                  <c:v>100</c:v>
                </c:pt>
              </c:numCache>
            </c:numRef>
          </c:val>
          <c:extLst>
            <c:ext xmlns:c16="http://schemas.microsoft.com/office/drawing/2014/chart" uri="{C3380CC4-5D6E-409C-BE32-E72D297353CC}">
              <c16:uniqueId val="{00000006-0827-4969-917E-5A05A8A278F9}"/>
            </c:ext>
          </c:extLst>
        </c:ser>
        <c:ser>
          <c:idx val="7"/>
          <c:order val="6"/>
          <c:tx>
            <c:strRef>
              <c:f>'Table 6 &amp; Figure 6'!$A$24</c:f>
              <c:strCache>
                <c:ptCount val="1"/>
                <c:pt idx="0">
                  <c:v>Norway</c:v>
                </c:pt>
              </c:strCache>
            </c:strRef>
          </c:tx>
          <c:spPr>
            <a:solidFill>
              <a:schemeClr val="accent2">
                <a:lumMod val="60000"/>
              </a:schemeClr>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6'!$B$24:$D$24</c:f>
              <c:numCache>
                <c:formatCode>0</c:formatCode>
                <c:ptCount val="3"/>
                <c:pt idx="0">
                  <c:v>141</c:v>
                </c:pt>
                <c:pt idx="1">
                  <c:v>141</c:v>
                </c:pt>
              </c:numCache>
            </c:numRef>
          </c:val>
          <c:extLst>
            <c:ext xmlns:c16="http://schemas.microsoft.com/office/drawing/2014/chart" uri="{C3380CC4-5D6E-409C-BE32-E72D297353CC}">
              <c16:uniqueId val="{00000007-0827-4969-917E-5A05A8A278F9}"/>
            </c:ext>
          </c:extLst>
        </c:ser>
        <c:ser>
          <c:idx val="8"/>
          <c:order val="7"/>
          <c:tx>
            <c:strRef>
              <c:f>'Table 6 &amp; Figure 6'!$A$25</c:f>
              <c:strCache>
                <c:ptCount val="1"/>
                <c:pt idx="0">
                  <c:v>LNG</c:v>
                </c:pt>
              </c:strCache>
            </c:strRef>
          </c:tx>
          <c:spPr>
            <a:solidFill>
              <a:schemeClr val="accent3">
                <a:lumMod val="60000"/>
              </a:schemeClr>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6'!$B$25:$D$25</c:f>
              <c:numCache>
                <c:formatCode>0</c:formatCode>
                <c:ptCount val="3"/>
                <c:pt idx="0">
                  <c:v>150</c:v>
                </c:pt>
                <c:pt idx="1">
                  <c:v>78</c:v>
                </c:pt>
              </c:numCache>
            </c:numRef>
          </c:val>
          <c:extLst>
            <c:ext xmlns:c16="http://schemas.microsoft.com/office/drawing/2014/chart" uri="{C3380CC4-5D6E-409C-BE32-E72D297353CC}">
              <c16:uniqueId val="{00000008-0827-4969-917E-5A05A8A278F9}"/>
            </c:ext>
          </c:extLst>
        </c:ser>
        <c:ser>
          <c:idx val="9"/>
          <c:order val="8"/>
          <c:tx>
            <c:strRef>
              <c:f>'Table 6 &amp; Figure 6'!$A$26</c:f>
              <c:strCache>
                <c:ptCount val="1"/>
                <c:pt idx="0">
                  <c:v>EU imports</c:v>
                </c:pt>
              </c:strCache>
            </c:strRef>
          </c:tx>
          <c:spPr>
            <a:solidFill>
              <a:schemeClr val="accent4">
                <a:lumMod val="60000"/>
              </a:schemeClr>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6'!$B$26:$D$26</c:f>
              <c:numCache>
                <c:formatCode>0</c:formatCode>
                <c:ptCount val="3"/>
                <c:pt idx="0">
                  <c:v>89</c:v>
                </c:pt>
                <c:pt idx="1">
                  <c:v>89</c:v>
                </c:pt>
              </c:numCache>
            </c:numRef>
          </c:val>
          <c:extLst>
            <c:ext xmlns:c16="http://schemas.microsoft.com/office/drawing/2014/chart" uri="{C3380CC4-5D6E-409C-BE32-E72D297353CC}">
              <c16:uniqueId val="{00000009-0827-4969-917E-5A05A8A278F9}"/>
            </c:ext>
          </c:extLst>
        </c:ser>
        <c:ser>
          <c:idx val="10"/>
          <c:order val="9"/>
          <c:tx>
            <c:strRef>
              <c:f>'Table 6 &amp; Figure 6'!$A$27</c:f>
              <c:strCache>
                <c:ptCount val="1"/>
                <c:pt idx="0">
                  <c:v>Storage</c:v>
                </c:pt>
              </c:strCache>
            </c:strRef>
          </c:tx>
          <c:spPr>
            <a:solidFill>
              <a:schemeClr val="accent5">
                <a:lumMod val="60000"/>
              </a:schemeClr>
            </a:solidFill>
            <a:ln>
              <a:noFill/>
            </a:ln>
            <a:effectLst/>
          </c:spPr>
          <c:invertIfNegative val="0"/>
          <c:cat>
            <c:strRef>
              <c:f>'Table 6 &amp; Figure 6'!$B$17:$D$17</c:f>
              <c:strCache>
                <c:ptCount val="3"/>
                <c:pt idx="0">
                  <c:v>Peak supply - operational maximum</c:v>
                </c:pt>
                <c:pt idx="1">
                  <c:v>Peak supply - largest loss</c:v>
                </c:pt>
                <c:pt idx="2">
                  <c:v>Peak demand</c:v>
                </c:pt>
              </c:strCache>
            </c:strRef>
          </c:cat>
          <c:val>
            <c:numRef>
              <c:f>'Table 6 &amp; Figure 6'!$B$27:$D$27</c:f>
              <c:numCache>
                <c:formatCode>0</c:formatCode>
                <c:ptCount val="3"/>
                <c:pt idx="0">
                  <c:v>121</c:v>
                </c:pt>
                <c:pt idx="1">
                  <c:v>121</c:v>
                </c:pt>
              </c:numCache>
            </c:numRef>
          </c:val>
          <c:extLst>
            <c:ext xmlns:c16="http://schemas.microsoft.com/office/drawing/2014/chart" uri="{C3380CC4-5D6E-409C-BE32-E72D297353CC}">
              <c16:uniqueId val="{0000000A-0827-4969-917E-5A05A8A278F9}"/>
            </c:ext>
          </c:extLst>
        </c:ser>
        <c:dLbls>
          <c:showLegendKey val="0"/>
          <c:showVal val="0"/>
          <c:showCatName val="0"/>
          <c:showSerName val="0"/>
          <c:showPercent val="0"/>
          <c:showBubbleSize val="0"/>
        </c:dLbls>
        <c:gapWidth val="150"/>
        <c:overlap val="100"/>
        <c:axId val="1027011200"/>
        <c:axId val="1027012640"/>
      </c:barChart>
      <c:catAx>
        <c:axId val="1027011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012640"/>
        <c:crosses val="autoZero"/>
        <c:auto val="1"/>
        <c:lblAlgn val="ctr"/>
        <c:lblOffset val="100"/>
        <c:noMultiLvlLbl val="0"/>
      </c:catAx>
      <c:valAx>
        <c:axId val="1027012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mcm/d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7011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1 in</a:t>
            </a:r>
            <a:r>
              <a:rPr lang="en-GB" baseline="0"/>
              <a:t> 20 supply margins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'Supply Margins (2)'!$A$17</c:f>
              <c:strCache>
                <c:ptCount val="1"/>
                <c:pt idx="0">
                  <c:v>NDM</c:v>
                </c:pt>
              </c:strCache>
            </c:strRef>
          </c:tx>
          <c:spPr>
            <a:solidFill>
              <a:schemeClr val="accent1"/>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(2)'!$B$17:$D$17</c:f>
              <c:numCache>
                <c:formatCode>General</c:formatCode>
                <c:ptCount val="3"/>
                <c:pt idx="0" formatCode="0.0">
                  <c:v>326</c:v>
                </c:pt>
              </c:numCache>
            </c:numRef>
          </c:val>
          <c:extLst>
            <c:ext xmlns:c16="http://schemas.microsoft.com/office/drawing/2014/chart" uri="{C3380CC4-5D6E-409C-BE32-E72D297353CC}">
              <c16:uniqueId val="{00000000-94D4-4BC9-9595-3B998D16B9F3}"/>
            </c:ext>
          </c:extLst>
        </c:ser>
        <c:ser>
          <c:idx val="1"/>
          <c:order val="1"/>
          <c:tx>
            <c:strRef>
              <c:f>'Supply Margins (2)'!$A$18</c:f>
              <c:strCache>
                <c:ptCount val="1"/>
                <c:pt idx="0">
                  <c:v>DM &amp; Industrial</c:v>
                </c:pt>
              </c:strCache>
            </c:strRef>
          </c:tx>
          <c:spPr>
            <a:solidFill>
              <a:schemeClr val="accent2"/>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(2)'!$B$18:$D$18</c:f>
              <c:numCache>
                <c:formatCode>General</c:formatCode>
                <c:ptCount val="3"/>
                <c:pt idx="0" formatCode="0.0">
                  <c:v>30</c:v>
                </c:pt>
              </c:numCache>
            </c:numRef>
          </c:val>
          <c:extLst>
            <c:ext xmlns:c16="http://schemas.microsoft.com/office/drawing/2014/chart" uri="{C3380CC4-5D6E-409C-BE32-E72D297353CC}">
              <c16:uniqueId val="{00000001-94D4-4BC9-9595-3B998D16B9F3}"/>
            </c:ext>
          </c:extLst>
        </c:ser>
        <c:ser>
          <c:idx val="2"/>
          <c:order val="2"/>
          <c:tx>
            <c:strRef>
              <c:f>'Supply Margins (2)'!$A$19</c:f>
              <c:strCache>
                <c:ptCount val="1"/>
                <c:pt idx="0">
                  <c:v>Power</c:v>
                </c:pt>
              </c:strCache>
            </c:strRef>
          </c:tx>
          <c:spPr>
            <a:solidFill>
              <a:schemeClr val="accent3"/>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(2)'!$B$19:$D$19</c:f>
              <c:numCache>
                <c:formatCode>General</c:formatCode>
                <c:ptCount val="3"/>
                <c:pt idx="0" formatCode="0.0">
                  <c:v>88</c:v>
                </c:pt>
              </c:numCache>
            </c:numRef>
          </c:val>
          <c:extLst>
            <c:ext xmlns:c16="http://schemas.microsoft.com/office/drawing/2014/chart" uri="{C3380CC4-5D6E-409C-BE32-E72D297353CC}">
              <c16:uniqueId val="{00000002-94D4-4BC9-9595-3B998D16B9F3}"/>
            </c:ext>
          </c:extLst>
        </c:ser>
        <c:ser>
          <c:idx val="3"/>
          <c:order val="3"/>
          <c:tx>
            <c:strRef>
              <c:f>'Supply Margins (2)'!$A$20</c:f>
              <c:strCache>
                <c:ptCount val="1"/>
                <c:pt idx="0">
                  <c:v>Ireland</c:v>
                </c:pt>
              </c:strCache>
            </c:strRef>
          </c:tx>
          <c:spPr>
            <a:solidFill>
              <a:schemeClr val="accent4"/>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(2)'!$B$20:$D$20</c:f>
              <c:numCache>
                <c:formatCode>General</c:formatCode>
                <c:ptCount val="3"/>
                <c:pt idx="0" formatCode="0.0">
                  <c:v>30</c:v>
                </c:pt>
              </c:numCache>
            </c:numRef>
          </c:val>
          <c:extLst>
            <c:ext xmlns:c16="http://schemas.microsoft.com/office/drawing/2014/chart" uri="{C3380CC4-5D6E-409C-BE32-E72D297353CC}">
              <c16:uniqueId val="{00000003-94D4-4BC9-9595-3B998D16B9F3}"/>
            </c:ext>
          </c:extLst>
        </c:ser>
        <c:ser>
          <c:idx val="4"/>
          <c:order val="4"/>
          <c:tx>
            <c:strRef>
              <c:f>'Supply Margins (2)'!$A$21</c:f>
              <c:strCache>
                <c:ptCount val="1"/>
                <c:pt idx="0">
                  <c:v>Shrinkage</c:v>
                </c:pt>
              </c:strCache>
            </c:strRef>
          </c:tx>
          <c:spPr>
            <a:solidFill>
              <a:schemeClr val="accent5"/>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(2)'!$B$21:$D$21</c:f>
              <c:numCache>
                <c:formatCode>General</c:formatCode>
                <c:ptCount val="3"/>
                <c:pt idx="0" formatCode="0.0">
                  <c:v>0</c:v>
                </c:pt>
              </c:numCache>
            </c:numRef>
          </c:val>
          <c:extLst>
            <c:ext xmlns:c16="http://schemas.microsoft.com/office/drawing/2014/chart" uri="{C3380CC4-5D6E-409C-BE32-E72D297353CC}">
              <c16:uniqueId val="{00000004-94D4-4BC9-9595-3B998D16B9F3}"/>
            </c:ext>
          </c:extLst>
        </c:ser>
        <c:ser>
          <c:idx val="5"/>
          <c:order val="5"/>
          <c:tx>
            <c:strRef>
              <c:f>'Supply Margins (2)'!$A$22</c:f>
              <c:strCache>
                <c:ptCount val="1"/>
                <c:pt idx="0">
                  <c:v>UKCS</c:v>
                </c:pt>
              </c:strCache>
            </c:strRef>
          </c:tx>
          <c:spPr>
            <a:solidFill>
              <a:schemeClr val="accent6"/>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(2)'!$B$22:$D$22</c:f>
              <c:numCache>
                <c:formatCode>0.0</c:formatCode>
                <c:ptCount val="3"/>
                <c:pt idx="1">
                  <c:v>100</c:v>
                </c:pt>
                <c:pt idx="2">
                  <c:v>100</c:v>
                </c:pt>
              </c:numCache>
            </c:numRef>
          </c:val>
          <c:extLst>
            <c:ext xmlns:c16="http://schemas.microsoft.com/office/drawing/2014/chart" uri="{C3380CC4-5D6E-409C-BE32-E72D297353CC}">
              <c16:uniqueId val="{00000005-94D4-4BC9-9595-3B998D16B9F3}"/>
            </c:ext>
          </c:extLst>
        </c:ser>
        <c:ser>
          <c:idx val="6"/>
          <c:order val="6"/>
          <c:tx>
            <c:strRef>
              <c:f>'Supply Margins (2)'!$A$23</c:f>
              <c:strCache>
                <c:ptCount val="1"/>
                <c:pt idx="0">
                  <c:v>Norway</c:v>
                </c:pt>
              </c:strCache>
            </c:strRef>
          </c:tx>
          <c:spPr>
            <a:solidFill>
              <a:schemeClr val="accent1">
                <a:lumMod val="60000"/>
              </a:schemeClr>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(2)'!$B$23:$D$23</c:f>
              <c:numCache>
                <c:formatCode>0.0</c:formatCode>
                <c:ptCount val="3"/>
                <c:pt idx="1">
                  <c:v>141</c:v>
                </c:pt>
                <c:pt idx="2">
                  <c:v>141</c:v>
                </c:pt>
              </c:numCache>
            </c:numRef>
          </c:val>
          <c:extLst>
            <c:ext xmlns:c16="http://schemas.microsoft.com/office/drawing/2014/chart" uri="{C3380CC4-5D6E-409C-BE32-E72D297353CC}">
              <c16:uniqueId val="{00000006-94D4-4BC9-9595-3B998D16B9F3}"/>
            </c:ext>
          </c:extLst>
        </c:ser>
        <c:ser>
          <c:idx val="7"/>
          <c:order val="7"/>
          <c:tx>
            <c:strRef>
              <c:f>'Supply Margins (2)'!$A$24</c:f>
              <c:strCache>
                <c:ptCount val="1"/>
                <c:pt idx="0">
                  <c:v>LNG</c:v>
                </c:pt>
              </c:strCache>
            </c:strRef>
          </c:tx>
          <c:spPr>
            <a:solidFill>
              <a:schemeClr val="accent2">
                <a:lumMod val="60000"/>
              </a:schemeClr>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(2)'!$B$24:$D$24</c:f>
              <c:numCache>
                <c:formatCode>0.0</c:formatCode>
                <c:ptCount val="3"/>
                <c:pt idx="1">
                  <c:v>150</c:v>
                </c:pt>
                <c:pt idx="2">
                  <c:v>78</c:v>
                </c:pt>
              </c:numCache>
            </c:numRef>
          </c:val>
          <c:extLst>
            <c:ext xmlns:c16="http://schemas.microsoft.com/office/drawing/2014/chart" uri="{C3380CC4-5D6E-409C-BE32-E72D297353CC}">
              <c16:uniqueId val="{00000007-94D4-4BC9-9595-3B998D16B9F3}"/>
            </c:ext>
          </c:extLst>
        </c:ser>
        <c:ser>
          <c:idx val="8"/>
          <c:order val="8"/>
          <c:tx>
            <c:strRef>
              <c:f>'Supply Margins (2)'!$A$25</c:f>
              <c:strCache>
                <c:ptCount val="1"/>
                <c:pt idx="0">
                  <c:v>EU imports</c:v>
                </c:pt>
              </c:strCache>
            </c:strRef>
          </c:tx>
          <c:spPr>
            <a:solidFill>
              <a:schemeClr val="accent3">
                <a:lumMod val="60000"/>
              </a:schemeClr>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(2)'!$B$25:$D$25</c:f>
              <c:numCache>
                <c:formatCode>0.0</c:formatCode>
                <c:ptCount val="3"/>
                <c:pt idx="1">
                  <c:v>89</c:v>
                </c:pt>
                <c:pt idx="2">
                  <c:v>89</c:v>
                </c:pt>
              </c:numCache>
            </c:numRef>
          </c:val>
          <c:extLst>
            <c:ext xmlns:c16="http://schemas.microsoft.com/office/drawing/2014/chart" uri="{C3380CC4-5D6E-409C-BE32-E72D297353CC}">
              <c16:uniqueId val="{00000008-94D4-4BC9-9595-3B998D16B9F3}"/>
            </c:ext>
          </c:extLst>
        </c:ser>
        <c:ser>
          <c:idx val="9"/>
          <c:order val="9"/>
          <c:tx>
            <c:strRef>
              <c:f>'Supply Margins (2)'!$A$26</c:f>
              <c:strCache>
                <c:ptCount val="1"/>
                <c:pt idx="0">
                  <c:v>Storage</c:v>
                </c:pt>
              </c:strCache>
            </c:strRef>
          </c:tx>
          <c:spPr>
            <a:solidFill>
              <a:schemeClr val="accent4">
                <a:lumMod val="60000"/>
              </a:schemeClr>
            </a:solidFill>
            <a:ln>
              <a:noFill/>
            </a:ln>
            <a:effectLst/>
          </c:spPr>
          <c:invertIfNegative val="0"/>
          <c:cat>
            <c:strRef>
              <c:f>'Supply Margins (2)'!$B$16:$D$16</c:f>
              <c:strCache>
                <c:ptCount val="3"/>
                <c:pt idx="0">
                  <c:v>Peak demand</c:v>
                </c:pt>
                <c:pt idx="1">
                  <c:v>Total supply </c:v>
                </c:pt>
                <c:pt idx="2">
                  <c:v>Supply minus largest loss</c:v>
                </c:pt>
              </c:strCache>
            </c:strRef>
          </c:cat>
          <c:val>
            <c:numRef>
              <c:f>'Supply Margins (2)'!$B$26:$D$26</c:f>
              <c:numCache>
                <c:formatCode>0.0</c:formatCode>
                <c:ptCount val="3"/>
                <c:pt idx="1">
                  <c:v>121</c:v>
                </c:pt>
                <c:pt idx="2">
                  <c:v>121</c:v>
                </c:pt>
              </c:numCache>
            </c:numRef>
          </c:val>
          <c:extLst>
            <c:ext xmlns:c16="http://schemas.microsoft.com/office/drawing/2014/chart" uri="{C3380CC4-5D6E-409C-BE32-E72D297353CC}">
              <c16:uniqueId val="{00000009-94D4-4BC9-9595-3B998D16B9F3}"/>
            </c:ext>
          </c:extLst>
        </c:ser>
        <c:dLbls>
          <c:showLegendKey val="0"/>
          <c:showVal val="0"/>
          <c:showCatName val="0"/>
          <c:showSerName val="0"/>
          <c:showPercent val="0"/>
          <c:showBubbleSize val="0"/>
        </c:dLbls>
        <c:gapWidth val="150"/>
        <c:overlap val="100"/>
        <c:axId val="167913455"/>
        <c:axId val="167914895"/>
      </c:barChart>
      <c:catAx>
        <c:axId val="167913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914895"/>
        <c:crosses val="autoZero"/>
        <c:auto val="1"/>
        <c:lblAlgn val="ctr"/>
        <c:lblOffset val="100"/>
        <c:noMultiLvlLbl val="0"/>
      </c:catAx>
      <c:valAx>
        <c:axId val="167914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913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8'!$C$2</c:f>
              <c:strCache>
                <c:ptCount val="1"/>
                <c:pt idx="0">
                  <c:v>GAS</c:v>
                </c:pt>
              </c:strCache>
            </c:strRef>
          </c:tx>
          <c:spPr>
            <a:solidFill>
              <a:schemeClr val="accent1"/>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8'!$C$3:$C$530</c:f>
              <c:numCache>
                <c:formatCode>General</c:formatCode>
                <c:ptCount val="528"/>
                <c:pt idx="0">
                  <c:v>4983</c:v>
                </c:pt>
                <c:pt idx="1">
                  <c:v>5074</c:v>
                </c:pt>
                <c:pt idx="2">
                  <c:v>4571</c:v>
                </c:pt>
                <c:pt idx="3">
                  <c:v>4267</c:v>
                </c:pt>
                <c:pt idx="4">
                  <c:v>4101</c:v>
                </c:pt>
                <c:pt idx="5">
                  <c:v>4878</c:v>
                </c:pt>
                <c:pt idx="6">
                  <c:v>5019</c:v>
                </c:pt>
                <c:pt idx="7">
                  <c:v>4335</c:v>
                </c:pt>
                <c:pt idx="8">
                  <c:v>4200</c:v>
                </c:pt>
                <c:pt idx="9">
                  <c:v>3876</c:v>
                </c:pt>
                <c:pt idx="10">
                  <c:v>3869</c:v>
                </c:pt>
                <c:pt idx="11">
                  <c:v>4063</c:v>
                </c:pt>
                <c:pt idx="12">
                  <c:v>4273</c:v>
                </c:pt>
                <c:pt idx="13">
                  <c:v>4274</c:v>
                </c:pt>
                <c:pt idx="14">
                  <c:v>4231</c:v>
                </c:pt>
                <c:pt idx="15">
                  <c:v>4181</c:v>
                </c:pt>
                <c:pt idx="16">
                  <c:v>4533</c:v>
                </c:pt>
                <c:pt idx="17">
                  <c:v>5246</c:v>
                </c:pt>
                <c:pt idx="18">
                  <c:v>5839</c:v>
                </c:pt>
                <c:pt idx="19">
                  <c:v>5706</c:v>
                </c:pt>
                <c:pt idx="20">
                  <c:v>5901</c:v>
                </c:pt>
                <c:pt idx="21">
                  <c:v>6180</c:v>
                </c:pt>
                <c:pt idx="22">
                  <c:v>6309</c:v>
                </c:pt>
                <c:pt idx="23">
                  <c:v>6383</c:v>
                </c:pt>
                <c:pt idx="24">
                  <c:v>6093</c:v>
                </c:pt>
                <c:pt idx="25">
                  <c:v>5526</c:v>
                </c:pt>
                <c:pt idx="26">
                  <c:v>5276</c:v>
                </c:pt>
                <c:pt idx="27">
                  <c:v>4683</c:v>
                </c:pt>
                <c:pt idx="28">
                  <c:v>4428</c:v>
                </c:pt>
                <c:pt idx="29">
                  <c:v>3984</c:v>
                </c:pt>
                <c:pt idx="30">
                  <c:v>3084</c:v>
                </c:pt>
                <c:pt idx="31">
                  <c:v>2314</c:v>
                </c:pt>
                <c:pt idx="32">
                  <c:v>2102</c:v>
                </c:pt>
                <c:pt idx="33">
                  <c:v>2156</c:v>
                </c:pt>
                <c:pt idx="34">
                  <c:v>2166</c:v>
                </c:pt>
                <c:pt idx="35">
                  <c:v>2202</c:v>
                </c:pt>
                <c:pt idx="36">
                  <c:v>2172</c:v>
                </c:pt>
                <c:pt idx="37">
                  <c:v>2083</c:v>
                </c:pt>
                <c:pt idx="38">
                  <c:v>2108</c:v>
                </c:pt>
                <c:pt idx="39">
                  <c:v>2151</c:v>
                </c:pt>
                <c:pt idx="40">
                  <c:v>2146</c:v>
                </c:pt>
                <c:pt idx="41">
                  <c:v>2148</c:v>
                </c:pt>
                <c:pt idx="42">
                  <c:v>2148</c:v>
                </c:pt>
                <c:pt idx="43">
                  <c:v>2165</c:v>
                </c:pt>
                <c:pt idx="44">
                  <c:v>2171</c:v>
                </c:pt>
                <c:pt idx="45">
                  <c:v>2238</c:v>
                </c:pt>
                <c:pt idx="46">
                  <c:v>2879</c:v>
                </c:pt>
                <c:pt idx="47">
                  <c:v>3234</c:v>
                </c:pt>
                <c:pt idx="48">
                  <c:v>3869</c:v>
                </c:pt>
                <c:pt idx="49">
                  <c:v>4050</c:v>
                </c:pt>
                <c:pt idx="50">
                  <c:v>5055</c:v>
                </c:pt>
                <c:pt idx="51">
                  <c:v>5307</c:v>
                </c:pt>
                <c:pt idx="52">
                  <c:v>5407</c:v>
                </c:pt>
                <c:pt idx="53">
                  <c:v>5434</c:v>
                </c:pt>
                <c:pt idx="54">
                  <c:v>5189</c:v>
                </c:pt>
                <c:pt idx="55">
                  <c:v>5095</c:v>
                </c:pt>
                <c:pt idx="56">
                  <c:v>4999</c:v>
                </c:pt>
                <c:pt idx="57">
                  <c:v>5355</c:v>
                </c:pt>
                <c:pt idx="58">
                  <c:v>5018</c:v>
                </c:pt>
                <c:pt idx="59">
                  <c:v>5060</c:v>
                </c:pt>
                <c:pt idx="60">
                  <c:v>4991</c:v>
                </c:pt>
                <c:pt idx="61">
                  <c:v>4924</c:v>
                </c:pt>
                <c:pt idx="62">
                  <c:v>5280</c:v>
                </c:pt>
                <c:pt idx="63">
                  <c:v>5987</c:v>
                </c:pt>
                <c:pt idx="64">
                  <c:v>6921</c:v>
                </c:pt>
                <c:pt idx="65">
                  <c:v>8613</c:v>
                </c:pt>
                <c:pt idx="66">
                  <c:v>9694</c:v>
                </c:pt>
                <c:pt idx="67">
                  <c:v>10579</c:v>
                </c:pt>
                <c:pt idx="68">
                  <c:v>11094</c:v>
                </c:pt>
                <c:pt idx="69">
                  <c:v>11805</c:v>
                </c:pt>
                <c:pt idx="70">
                  <c:v>11590</c:v>
                </c:pt>
                <c:pt idx="71">
                  <c:v>11683</c:v>
                </c:pt>
                <c:pt idx="72">
                  <c:v>11569</c:v>
                </c:pt>
                <c:pt idx="73">
                  <c:v>11626</c:v>
                </c:pt>
                <c:pt idx="74">
                  <c:v>11343</c:v>
                </c:pt>
                <c:pt idx="75">
                  <c:v>10961</c:v>
                </c:pt>
                <c:pt idx="76">
                  <c:v>10059</c:v>
                </c:pt>
                <c:pt idx="77">
                  <c:v>8703</c:v>
                </c:pt>
                <c:pt idx="78">
                  <c:v>7813</c:v>
                </c:pt>
                <c:pt idx="79">
                  <c:v>6821</c:v>
                </c:pt>
                <c:pt idx="80">
                  <c:v>5576</c:v>
                </c:pt>
                <c:pt idx="81">
                  <c:v>4891</c:v>
                </c:pt>
                <c:pt idx="82">
                  <c:v>4296</c:v>
                </c:pt>
                <c:pt idx="83">
                  <c:v>3992</c:v>
                </c:pt>
                <c:pt idx="84">
                  <c:v>4233</c:v>
                </c:pt>
                <c:pt idx="85">
                  <c:v>3917</c:v>
                </c:pt>
                <c:pt idx="86">
                  <c:v>3553</c:v>
                </c:pt>
                <c:pt idx="87">
                  <c:v>3689</c:v>
                </c:pt>
                <c:pt idx="88">
                  <c:v>3593</c:v>
                </c:pt>
                <c:pt idx="89">
                  <c:v>3654</c:v>
                </c:pt>
                <c:pt idx="90">
                  <c:v>3640</c:v>
                </c:pt>
                <c:pt idx="91">
                  <c:v>3717</c:v>
                </c:pt>
                <c:pt idx="92">
                  <c:v>3763</c:v>
                </c:pt>
                <c:pt idx="93">
                  <c:v>3798</c:v>
                </c:pt>
                <c:pt idx="94">
                  <c:v>4102</c:v>
                </c:pt>
                <c:pt idx="95">
                  <c:v>4295</c:v>
                </c:pt>
                <c:pt idx="96">
                  <c:v>5072</c:v>
                </c:pt>
                <c:pt idx="97">
                  <c:v>6485</c:v>
                </c:pt>
                <c:pt idx="98">
                  <c:v>7706</c:v>
                </c:pt>
                <c:pt idx="99">
                  <c:v>8864</c:v>
                </c:pt>
                <c:pt idx="100">
                  <c:v>9898</c:v>
                </c:pt>
                <c:pt idx="101">
                  <c:v>10227</c:v>
                </c:pt>
                <c:pt idx="102">
                  <c:v>10442</c:v>
                </c:pt>
                <c:pt idx="103">
                  <c:v>10693</c:v>
                </c:pt>
                <c:pt idx="104">
                  <c:v>10174</c:v>
                </c:pt>
                <c:pt idx="105">
                  <c:v>10137</c:v>
                </c:pt>
                <c:pt idx="106">
                  <c:v>10099</c:v>
                </c:pt>
                <c:pt idx="107">
                  <c:v>10498</c:v>
                </c:pt>
                <c:pt idx="108">
                  <c:v>10578</c:v>
                </c:pt>
                <c:pt idx="109">
                  <c:v>10707</c:v>
                </c:pt>
                <c:pt idx="110">
                  <c:v>11119</c:v>
                </c:pt>
                <c:pt idx="111">
                  <c:v>11414</c:v>
                </c:pt>
                <c:pt idx="112">
                  <c:v>12307</c:v>
                </c:pt>
                <c:pt idx="113">
                  <c:v>14021</c:v>
                </c:pt>
                <c:pt idx="114">
                  <c:v>15593</c:v>
                </c:pt>
                <c:pt idx="115">
                  <c:v>16651</c:v>
                </c:pt>
                <c:pt idx="116">
                  <c:v>17403</c:v>
                </c:pt>
                <c:pt idx="117">
                  <c:v>17843</c:v>
                </c:pt>
                <c:pt idx="118">
                  <c:v>17827</c:v>
                </c:pt>
                <c:pt idx="119">
                  <c:v>17934</c:v>
                </c:pt>
                <c:pt idx="120">
                  <c:v>17882</c:v>
                </c:pt>
                <c:pt idx="121">
                  <c:v>17846</c:v>
                </c:pt>
                <c:pt idx="122">
                  <c:v>17823</c:v>
                </c:pt>
                <c:pt idx="123">
                  <c:v>17752</c:v>
                </c:pt>
                <c:pt idx="124">
                  <c:v>17560</c:v>
                </c:pt>
                <c:pt idx="125">
                  <c:v>17442</c:v>
                </c:pt>
                <c:pt idx="126">
                  <c:v>16532</c:v>
                </c:pt>
                <c:pt idx="127">
                  <c:v>15809</c:v>
                </c:pt>
                <c:pt idx="128">
                  <c:v>14588</c:v>
                </c:pt>
                <c:pt idx="129">
                  <c:v>12564</c:v>
                </c:pt>
                <c:pt idx="130">
                  <c:v>11564</c:v>
                </c:pt>
                <c:pt idx="131">
                  <c:v>11366</c:v>
                </c:pt>
                <c:pt idx="132">
                  <c:v>11593</c:v>
                </c:pt>
                <c:pt idx="133">
                  <c:v>11547</c:v>
                </c:pt>
                <c:pt idx="134">
                  <c:v>11323</c:v>
                </c:pt>
                <c:pt idx="135">
                  <c:v>11270</c:v>
                </c:pt>
                <c:pt idx="136">
                  <c:v>10914</c:v>
                </c:pt>
                <c:pt idx="137">
                  <c:v>11301</c:v>
                </c:pt>
                <c:pt idx="138">
                  <c:v>10929</c:v>
                </c:pt>
                <c:pt idx="139">
                  <c:v>10743</c:v>
                </c:pt>
                <c:pt idx="140">
                  <c:v>10648</c:v>
                </c:pt>
                <c:pt idx="141">
                  <c:v>10441</c:v>
                </c:pt>
                <c:pt idx="142">
                  <c:v>10935</c:v>
                </c:pt>
                <c:pt idx="143">
                  <c:v>11506</c:v>
                </c:pt>
                <c:pt idx="144">
                  <c:v>11961</c:v>
                </c:pt>
                <c:pt idx="145">
                  <c:v>14129</c:v>
                </c:pt>
                <c:pt idx="146">
                  <c:v>14974</c:v>
                </c:pt>
                <c:pt idx="147">
                  <c:v>15635</c:v>
                </c:pt>
                <c:pt idx="148">
                  <c:v>16609</c:v>
                </c:pt>
                <c:pt idx="149">
                  <c:v>16911</c:v>
                </c:pt>
                <c:pt idx="150">
                  <c:v>17747</c:v>
                </c:pt>
                <c:pt idx="151">
                  <c:v>18510</c:v>
                </c:pt>
                <c:pt idx="152">
                  <c:v>18869</c:v>
                </c:pt>
                <c:pt idx="153">
                  <c:v>19206</c:v>
                </c:pt>
                <c:pt idx="154">
                  <c:v>19456</c:v>
                </c:pt>
                <c:pt idx="155">
                  <c:v>19942</c:v>
                </c:pt>
                <c:pt idx="156">
                  <c:v>20340</c:v>
                </c:pt>
                <c:pt idx="157">
                  <c:v>20524</c:v>
                </c:pt>
                <c:pt idx="158">
                  <c:v>20717</c:v>
                </c:pt>
                <c:pt idx="159">
                  <c:v>21080</c:v>
                </c:pt>
                <c:pt idx="160">
                  <c:v>21401</c:v>
                </c:pt>
                <c:pt idx="161">
                  <c:v>21474</c:v>
                </c:pt>
                <c:pt idx="162">
                  <c:v>22104</c:v>
                </c:pt>
                <c:pt idx="163">
                  <c:v>21992</c:v>
                </c:pt>
                <c:pt idx="164">
                  <c:v>21969</c:v>
                </c:pt>
                <c:pt idx="165">
                  <c:v>21810</c:v>
                </c:pt>
                <c:pt idx="166">
                  <c:v>21979</c:v>
                </c:pt>
                <c:pt idx="167">
                  <c:v>21593</c:v>
                </c:pt>
                <c:pt idx="168">
                  <c:v>21723</c:v>
                </c:pt>
                <c:pt idx="169">
                  <c:v>21379</c:v>
                </c:pt>
                <c:pt idx="170">
                  <c:v>20341</c:v>
                </c:pt>
                <c:pt idx="171">
                  <c:v>19885</c:v>
                </c:pt>
                <c:pt idx="172">
                  <c:v>18746</c:v>
                </c:pt>
                <c:pt idx="173">
                  <c:v>16444</c:v>
                </c:pt>
                <c:pt idx="174">
                  <c:v>14894</c:v>
                </c:pt>
                <c:pt idx="175">
                  <c:v>13969</c:v>
                </c:pt>
                <c:pt idx="176">
                  <c:v>12525</c:v>
                </c:pt>
                <c:pt idx="177">
                  <c:v>10055</c:v>
                </c:pt>
                <c:pt idx="178">
                  <c:v>9102</c:v>
                </c:pt>
                <c:pt idx="179">
                  <c:v>8839</c:v>
                </c:pt>
                <c:pt idx="180">
                  <c:v>9045</c:v>
                </c:pt>
                <c:pt idx="181">
                  <c:v>9036</c:v>
                </c:pt>
                <c:pt idx="182">
                  <c:v>8778</c:v>
                </c:pt>
                <c:pt idx="183">
                  <c:v>8685</c:v>
                </c:pt>
                <c:pt idx="184">
                  <c:v>9008</c:v>
                </c:pt>
                <c:pt idx="185">
                  <c:v>8893</c:v>
                </c:pt>
                <c:pt idx="186">
                  <c:v>8835</c:v>
                </c:pt>
                <c:pt idx="187">
                  <c:v>8751</c:v>
                </c:pt>
                <c:pt idx="188">
                  <c:v>9039</c:v>
                </c:pt>
                <c:pt idx="189">
                  <c:v>10502</c:v>
                </c:pt>
                <c:pt idx="190">
                  <c:v>12276</c:v>
                </c:pt>
                <c:pt idx="191">
                  <c:v>16352</c:v>
                </c:pt>
                <c:pt idx="192">
                  <c:v>18963</c:v>
                </c:pt>
                <c:pt idx="193">
                  <c:v>20329</c:v>
                </c:pt>
                <c:pt idx="194">
                  <c:v>20501</c:v>
                </c:pt>
                <c:pt idx="195">
                  <c:v>19801</c:v>
                </c:pt>
                <c:pt idx="196">
                  <c:v>19865</c:v>
                </c:pt>
                <c:pt idx="197">
                  <c:v>20280</c:v>
                </c:pt>
                <c:pt idx="198">
                  <c:v>20306</c:v>
                </c:pt>
                <c:pt idx="199">
                  <c:v>20326</c:v>
                </c:pt>
                <c:pt idx="200">
                  <c:v>20331</c:v>
                </c:pt>
                <c:pt idx="201">
                  <c:v>20347</c:v>
                </c:pt>
                <c:pt idx="202">
                  <c:v>20069</c:v>
                </c:pt>
                <c:pt idx="203">
                  <c:v>19970</c:v>
                </c:pt>
                <c:pt idx="204">
                  <c:v>19642</c:v>
                </c:pt>
                <c:pt idx="205">
                  <c:v>19793</c:v>
                </c:pt>
                <c:pt idx="206">
                  <c:v>19542</c:v>
                </c:pt>
                <c:pt idx="207">
                  <c:v>19397</c:v>
                </c:pt>
                <c:pt idx="208">
                  <c:v>19192</c:v>
                </c:pt>
                <c:pt idx="209">
                  <c:v>17981</c:v>
                </c:pt>
                <c:pt idx="210">
                  <c:v>18000</c:v>
                </c:pt>
                <c:pt idx="211">
                  <c:v>18225</c:v>
                </c:pt>
                <c:pt idx="212">
                  <c:v>18346</c:v>
                </c:pt>
                <c:pt idx="213">
                  <c:v>17805</c:v>
                </c:pt>
                <c:pt idx="214">
                  <c:v>17714</c:v>
                </c:pt>
                <c:pt idx="215">
                  <c:v>17890</c:v>
                </c:pt>
                <c:pt idx="216">
                  <c:v>17789</c:v>
                </c:pt>
                <c:pt idx="217">
                  <c:v>16205</c:v>
                </c:pt>
                <c:pt idx="218">
                  <c:v>15036</c:v>
                </c:pt>
                <c:pt idx="219">
                  <c:v>13527</c:v>
                </c:pt>
                <c:pt idx="220">
                  <c:v>12183</c:v>
                </c:pt>
                <c:pt idx="221">
                  <c:v>10273</c:v>
                </c:pt>
                <c:pt idx="222">
                  <c:v>8822</c:v>
                </c:pt>
                <c:pt idx="223">
                  <c:v>7869</c:v>
                </c:pt>
                <c:pt idx="224">
                  <c:v>6783</c:v>
                </c:pt>
                <c:pt idx="225">
                  <c:v>4940</c:v>
                </c:pt>
                <c:pt idx="226">
                  <c:v>4630</c:v>
                </c:pt>
                <c:pt idx="227">
                  <c:v>4601</c:v>
                </c:pt>
                <c:pt idx="228">
                  <c:v>4894</c:v>
                </c:pt>
                <c:pt idx="229">
                  <c:v>4775</c:v>
                </c:pt>
                <c:pt idx="230">
                  <c:v>4697</c:v>
                </c:pt>
                <c:pt idx="231">
                  <c:v>4770</c:v>
                </c:pt>
                <c:pt idx="232">
                  <c:v>4955</c:v>
                </c:pt>
                <c:pt idx="233">
                  <c:v>5211</c:v>
                </c:pt>
                <c:pt idx="234">
                  <c:v>5415</c:v>
                </c:pt>
                <c:pt idx="235">
                  <c:v>5575</c:v>
                </c:pt>
                <c:pt idx="236">
                  <c:v>5379</c:v>
                </c:pt>
                <c:pt idx="237">
                  <c:v>7068</c:v>
                </c:pt>
                <c:pt idx="238">
                  <c:v>9110</c:v>
                </c:pt>
                <c:pt idx="239">
                  <c:v>13350</c:v>
                </c:pt>
                <c:pt idx="240">
                  <c:v>17573</c:v>
                </c:pt>
                <c:pt idx="241">
                  <c:v>20474</c:v>
                </c:pt>
                <c:pt idx="242">
                  <c:v>21599</c:v>
                </c:pt>
                <c:pt idx="243">
                  <c:v>22039</c:v>
                </c:pt>
                <c:pt idx="244">
                  <c:v>22275</c:v>
                </c:pt>
                <c:pt idx="245">
                  <c:v>22568</c:v>
                </c:pt>
                <c:pt idx="246">
                  <c:v>22720</c:v>
                </c:pt>
                <c:pt idx="247">
                  <c:v>22149</c:v>
                </c:pt>
                <c:pt idx="248">
                  <c:v>21928</c:v>
                </c:pt>
                <c:pt idx="249">
                  <c:v>21728</c:v>
                </c:pt>
                <c:pt idx="250">
                  <c:v>20937</c:v>
                </c:pt>
                <c:pt idx="251">
                  <c:v>21047</c:v>
                </c:pt>
                <c:pt idx="252">
                  <c:v>20905</c:v>
                </c:pt>
                <c:pt idx="253">
                  <c:v>21127</c:v>
                </c:pt>
                <c:pt idx="254">
                  <c:v>21186</c:v>
                </c:pt>
                <c:pt idx="255">
                  <c:v>19836</c:v>
                </c:pt>
                <c:pt idx="256">
                  <c:v>19947</c:v>
                </c:pt>
                <c:pt idx="257">
                  <c:v>20253</c:v>
                </c:pt>
                <c:pt idx="258">
                  <c:v>20356</c:v>
                </c:pt>
                <c:pt idx="259">
                  <c:v>20310</c:v>
                </c:pt>
                <c:pt idx="260">
                  <c:v>20808</c:v>
                </c:pt>
                <c:pt idx="261">
                  <c:v>20400</c:v>
                </c:pt>
                <c:pt idx="262">
                  <c:v>20492</c:v>
                </c:pt>
                <c:pt idx="263">
                  <c:v>20678</c:v>
                </c:pt>
                <c:pt idx="264">
                  <c:v>20493</c:v>
                </c:pt>
                <c:pt idx="265">
                  <c:v>20893</c:v>
                </c:pt>
                <c:pt idx="266">
                  <c:v>20157</c:v>
                </c:pt>
                <c:pt idx="267">
                  <c:v>19755</c:v>
                </c:pt>
                <c:pt idx="268">
                  <c:v>18195</c:v>
                </c:pt>
                <c:pt idx="269">
                  <c:v>17523</c:v>
                </c:pt>
                <c:pt idx="270">
                  <c:v>15625</c:v>
                </c:pt>
                <c:pt idx="271">
                  <c:v>14556</c:v>
                </c:pt>
                <c:pt idx="272">
                  <c:v>13051</c:v>
                </c:pt>
                <c:pt idx="273">
                  <c:v>11374</c:v>
                </c:pt>
                <c:pt idx="274">
                  <c:v>10509</c:v>
                </c:pt>
                <c:pt idx="275">
                  <c:v>9672</c:v>
                </c:pt>
                <c:pt idx="276">
                  <c:v>9461</c:v>
                </c:pt>
                <c:pt idx="277">
                  <c:v>8307</c:v>
                </c:pt>
                <c:pt idx="278">
                  <c:v>8168</c:v>
                </c:pt>
                <c:pt idx="279">
                  <c:v>8305</c:v>
                </c:pt>
                <c:pt idx="280">
                  <c:v>8561</c:v>
                </c:pt>
                <c:pt idx="281">
                  <c:v>8860</c:v>
                </c:pt>
                <c:pt idx="282">
                  <c:v>9170</c:v>
                </c:pt>
                <c:pt idx="283">
                  <c:v>9429</c:v>
                </c:pt>
                <c:pt idx="284">
                  <c:v>9935</c:v>
                </c:pt>
                <c:pt idx="285">
                  <c:v>10506</c:v>
                </c:pt>
                <c:pt idx="286">
                  <c:v>11502</c:v>
                </c:pt>
                <c:pt idx="287">
                  <c:v>12648</c:v>
                </c:pt>
                <c:pt idx="288">
                  <c:v>14200</c:v>
                </c:pt>
                <c:pt idx="289">
                  <c:v>15593</c:v>
                </c:pt>
                <c:pt idx="290">
                  <c:v>16916</c:v>
                </c:pt>
                <c:pt idx="291">
                  <c:v>17854</c:v>
                </c:pt>
                <c:pt idx="292">
                  <c:v>18575</c:v>
                </c:pt>
                <c:pt idx="293">
                  <c:v>19179</c:v>
                </c:pt>
                <c:pt idx="294">
                  <c:v>19735</c:v>
                </c:pt>
                <c:pt idx="295">
                  <c:v>20211</c:v>
                </c:pt>
                <c:pt idx="296">
                  <c:v>20702</c:v>
                </c:pt>
                <c:pt idx="297">
                  <c:v>21178</c:v>
                </c:pt>
                <c:pt idx="298">
                  <c:v>21678</c:v>
                </c:pt>
                <c:pt idx="299">
                  <c:v>22149</c:v>
                </c:pt>
                <c:pt idx="300">
                  <c:v>22653</c:v>
                </c:pt>
                <c:pt idx="301">
                  <c:v>22940</c:v>
                </c:pt>
                <c:pt idx="302">
                  <c:v>22515</c:v>
                </c:pt>
                <c:pt idx="303">
                  <c:v>21868</c:v>
                </c:pt>
                <c:pt idx="304">
                  <c:v>21365</c:v>
                </c:pt>
                <c:pt idx="305">
                  <c:v>21369</c:v>
                </c:pt>
                <c:pt idx="306">
                  <c:v>22045</c:v>
                </c:pt>
                <c:pt idx="307">
                  <c:v>22170</c:v>
                </c:pt>
                <c:pt idx="308">
                  <c:v>22422</c:v>
                </c:pt>
                <c:pt idx="309">
                  <c:v>22160</c:v>
                </c:pt>
                <c:pt idx="310">
                  <c:v>21650</c:v>
                </c:pt>
                <c:pt idx="311">
                  <c:v>22150</c:v>
                </c:pt>
                <c:pt idx="312">
                  <c:v>22630</c:v>
                </c:pt>
                <c:pt idx="313">
                  <c:v>23389</c:v>
                </c:pt>
                <c:pt idx="314">
                  <c:v>23456</c:v>
                </c:pt>
                <c:pt idx="315">
                  <c:v>23293</c:v>
                </c:pt>
                <c:pt idx="316">
                  <c:v>22718</c:v>
                </c:pt>
                <c:pt idx="317">
                  <c:v>23326</c:v>
                </c:pt>
                <c:pt idx="318">
                  <c:v>21988</c:v>
                </c:pt>
                <c:pt idx="319">
                  <c:v>22620</c:v>
                </c:pt>
                <c:pt idx="320">
                  <c:v>21345</c:v>
                </c:pt>
                <c:pt idx="321">
                  <c:v>20940</c:v>
                </c:pt>
                <c:pt idx="322">
                  <c:v>20193</c:v>
                </c:pt>
                <c:pt idx="323">
                  <c:v>20217</c:v>
                </c:pt>
                <c:pt idx="324">
                  <c:v>20431</c:v>
                </c:pt>
                <c:pt idx="325">
                  <c:v>20207</c:v>
                </c:pt>
                <c:pt idx="326">
                  <c:v>19518</c:v>
                </c:pt>
                <c:pt idx="327">
                  <c:v>18839</c:v>
                </c:pt>
                <c:pt idx="328">
                  <c:v>18401</c:v>
                </c:pt>
                <c:pt idx="329">
                  <c:v>17825</c:v>
                </c:pt>
                <c:pt idx="330">
                  <c:v>17556</c:v>
                </c:pt>
                <c:pt idx="331">
                  <c:v>18600</c:v>
                </c:pt>
                <c:pt idx="332">
                  <c:v>18670</c:v>
                </c:pt>
                <c:pt idx="333">
                  <c:v>19594</c:v>
                </c:pt>
                <c:pt idx="334">
                  <c:v>20538</c:v>
                </c:pt>
                <c:pt idx="335">
                  <c:v>21490</c:v>
                </c:pt>
                <c:pt idx="336">
                  <c:v>22942</c:v>
                </c:pt>
                <c:pt idx="337">
                  <c:v>24110</c:v>
                </c:pt>
                <c:pt idx="338">
                  <c:v>25163</c:v>
                </c:pt>
                <c:pt idx="339">
                  <c:v>25014</c:v>
                </c:pt>
                <c:pt idx="340">
                  <c:v>24939</c:v>
                </c:pt>
                <c:pt idx="341">
                  <c:v>25525</c:v>
                </c:pt>
                <c:pt idx="342">
                  <c:v>25768</c:v>
                </c:pt>
                <c:pt idx="343">
                  <c:v>25467</c:v>
                </c:pt>
                <c:pt idx="344">
                  <c:v>25491</c:v>
                </c:pt>
                <c:pt idx="345">
                  <c:v>25097</c:v>
                </c:pt>
                <c:pt idx="346">
                  <c:v>25134</c:v>
                </c:pt>
                <c:pt idx="347">
                  <c:v>25836</c:v>
                </c:pt>
                <c:pt idx="348">
                  <c:v>25844</c:v>
                </c:pt>
                <c:pt idx="349">
                  <c:v>25847</c:v>
                </c:pt>
                <c:pt idx="350">
                  <c:v>25760</c:v>
                </c:pt>
                <c:pt idx="351">
                  <c:v>25607</c:v>
                </c:pt>
                <c:pt idx="352">
                  <c:v>25609</c:v>
                </c:pt>
                <c:pt idx="353">
                  <c:v>25265</c:v>
                </c:pt>
                <c:pt idx="354">
                  <c:v>25328</c:v>
                </c:pt>
                <c:pt idx="355">
                  <c:v>25161</c:v>
                </c:pt>
                <c:pt idx="356">
                  <c:v>25201</c:v>
                </c:pt>
                <c:pt idx="357">
                  <c:v>25496</c:v>
                </c:pt>
                <c:pt idx="358">
                  <c:v>25373</c:v>
                </c:pt>
                <c:pt idx="359">
                  <c:v>25367</c:v>
                </c:pt>
                <c:pt idx="360">
                  <c:v>25440</c:v>
                </c:pt>
                <c:pt idx="361">
                  <c:v>25120</c:v>
                </c:pt>
                <c:pt idx="362">
                  <c:v>24673</c:v>
                </c:pt>
                <c:pt idx="363">
                  <c:v>24366</c:v>
                </c:pt>
                <c:pt idx="364">
                  <c:v>24354</c:v>
                </c:pt>
                <c:pt idx="365">
                  <c:v>24480</c:v>
                </c:pt>
                <c:pt idx="366">
                  <c:v>23470</c:v>
                </c:pt>
                <c:pt idx="367">
                  <c:v>23623</c:v>
                </c:pt>
                <c:pt idx="368">
                  <c:v>22678</c:v>
                </c:pt>
                <c:pt idx="369">
                  <c:v>22410</c:v>
                </c:pt>
                <c:pt idx="370">
                  <c:v>22099</c:v>
                </c:pt>
                <c:pt idx="371">
                  <c:v>21656</c:v>
                </c:pt>
                <c:pt idx="372">
                  <c:v>21953</c:v>
                </c:pt>
                <c:pt idx="373">
                  <c:v>21427</c:v>
                </c:pt>
                <c:pt idx="374">
                  <c:v>20760</c:v>
                </c:pt>
                <c:pt idx="375">
                  <c:v>20562</c:v>
                </c:pt>
                <c:pt idx="376">
                  <c:v>20297</c:v>
                </c:pt>
                <c:pt idx="377">
                  <c:v>20729</c:v>
                </c:pt>
                <c:pt idx="378">
                  <c:v>20326</c:v>
                </c:pt>
                <c:pt idx="379">
                  <c:v>21128</c:v>
                </c:pt>
                <c:pt idx="380">
                  <c:v>21310</c:v>
                </c:pt>
                <c:pt idx="381">
                  <c:v>21632</c:v>
                </c:pt>
                <c:pt idx="382">
                  <c:v>22038</c:v>
                </c:pt>
                <c:pt idx="383">
                  <c:v>21856</c:v>
                </c:pt>
                <c:pt idx="384">
                  <c:v>23812</c:v>
                </c:pt>
                <c:pt idx="385">
                  <c:v>24799</c:v>
                </c:pt>
                <c:pt idx="386">
                  <c:v>25967</c:v>
                </c:pt>
                <c:pt idx="387">
                  <c:v>25647</c:v>
                </c:pt>
                <c:pt idx="388">
                  <c:v>25470</c:v>
                </c:pt>
                <c:pt idx="389">
                  <c:v>24811</c:v>
                </c:pt>
                <c:pt idx="390">
                  <c:v>24713</c:v>
                </c:pt>
                <c:pt idx="391">
                  <c:v>24636</c:v>
                </c:pt>
                <c:pt idx="392">
                  <c:v>24991</c:v>
                </c:pt>
                <c:pt idx="393">
                  <c:v>25861</c:v>
                </c:pt>
                <c:pt idx="394">
                  <c:v>25473</c:v>
                </c:pt>
                <c:pt idx="395">
                  <c:v>24841</c:v>
                </c:pt>
                <c:pt idx="396">
                  <c:v>25233</c:v>
                </c:pt>
                <c:pt idx="397">
                  <c:v>25815</c:v>
                </c:pt>
                <c:pt idx="398">
                  <c:v>25397</c:v>
                </c:pt>
                <c:pt idx="399">
                  <c:v>25314</c:v>
                </c:pt>
                <c:pt idx="400">
                  <c:v>25348</c:v>
                </c:pt>
                <c:pt idx="401">
                  <c:v>25341</c:v>
                </c:pt>
                <c:pt idx="402">
                  <c:v>25328</c:v>
                </c:pt>
                <c:pt idx="403">
                  <c:v>25290</c:v>
                </c:pt>
                <c:pt idx="404">
                  <c:v>25235</c:v>
                </c:pt>
                <c:pt idx="405">
                  <c:v>25471</c:v>
                </c:pt>
                <c:pt idx="406">
                  <c:v>25863</c:v>
                </c:pt>
                <c:pt idx="407">
                  <c:v>26523</c:v>
                </c:pt>
                <c:pt idx="408">
                  <c:v>26293</c:v>
                </c:pt>
                <c:pt idx="409">
                  <c:v>26167</c:v>
                </c:pt>
                <c:pt idx="410">
                  <c:v>25843</c:v>
                </c:pt>
                <c:pt idx="411">
                  <c:v>25340</c:v>
                </c:pt>
                <c:pt idx="412">
                  <c:v>24939</c:v>
                </c:pt>
                <c:pt idx="413">
                  <c:v>24537</c:v>
                </c:pt>
                <c:pt idx="414">
                  <c:v>23407</c:v>
                </c:pt>
                <c:pt idx="415">
                  <c:v>23182</c:v>
                </c:pt>
                <c:pt idx="416">
                  <c:v>22532</c:v>
                </c:pt>
                <c:pt idx="417">
                  <c:v>21424</c:v>
                </c:pt>
                <c:pt idx="418">
                  <c:v>20615</c:v>
                </c:pt>
                <c:pt idx="419">
                  <c:v>20619</c:v>
                </c:pt>
                <c:pt idx="420">
                  <c:v>20674</c:v>
                </c:pt>
                <c:pt idx="421">
                  <c:v>20843</c:v>
                </c:pt>
                <c:pt idx="422">
                  <c:v>20709</c:v>
                </c:pt>
                <c:pt idx="423">
                  <c:v>20349</c:v>
                </c:pt>
                <c:pt idx="424">
                  <c:v>20037</c:v>
                </c:pt>
                <c:pt idx="425">
                  <c:v>19993</c:v>
                </c:pt>
                <c:pt idx="426">
                  <c:v>19847</c:v>
                </c:pt>
                <c:pt idx="427">
                  <c:v>20090</c:v>
                </c:pt>
                <c:pt idx="428">
                  <c:v>19671</c:v>
                </c:pt>
                <c:pt idx="429">
                  <c:v>20021</c:v>
                </c:pt>
                <c:pt idx="430">
                  <c:v>20259</c:v>
                </c:pt>
                <c:pt idx="431">
                  <c:v>20916</c:v>
                </c:pt>
                <c:pt idx="432">
                  <c:v>21315</c:v>
                </c:pt>
                <c:pt idx="433">
                  <c:v>21701</c:v>
                </c:pt>
                <c:pt idx="434">
                  <c:v>21924</c:v>
                </c:pt>
                <c:pt idx="435">
                  <c:v>22159</c:v>
                </c:pt>
                <c:pt idx="436">
                  <c:v>22915</c:v>
                </c:pt>
                <c:pt idx="437">
                  <c:v>22736</c:v>
                </c:pt>
                <c:pt idx="438">
                  <c:v>22978</c:v>
                </c:pt>
                <c:pt idx="439">
                  <c:v>23113</c:v>
                </c:pt>
                <c:pt idx="440">
                  <c:v>23276</c:v>
                </c:pt>
                <c:pt idx="441">
                  <c:v>23231</c:v>
                </c:pt>
                <c:pt idx="442">
                  <c:v>23318</c:v>
                </c:pt>
                <c:pt idx="443">
                  <c:v>23362</c:v>
                </c:pt>
                <c:pt idx="444">
                  <c:v>23288</c:v>
                </c:pt>
                <c:pt idx="445">
                  <c:v>22932</c:v>
                </c:pt>
                <c:pt idx="446">
                  <c:v>23225</c:v>
                </c:pt>
                <c:pt idx="447">
                  <c:v>23213</c:v>
                </c:pt>
                <c:pt idx="448">
                  <c:v>23190</c:v>
                </c:pt>
                <c:pt idx="449">
                  <c:v>23135</c:v>
                </c:pt>
                <c:pt idx="450">
                  <c:v>23236</c:v>
                </c:pt>
                <c:pt idx="451">
                  <c:v>23575</c:v>
                </c:pt>
                <c:pt idx="452">
                  <c:v>23833</c:v>
                </c:pt>
                <c:pt idx="453">
                  <c:v>23934</c:v>
                </c:pt>
                <c:pt idx="454">
                  <c:v>23872</c:v>
                </c:pt>
                <c:pt idx="455">
                  <c:v>23748</c:v>
                </c:pt>
                <c:pt idx="456">
                  <c:v>23559</c:v>
                </c:pt>
                <c:pt idx="457">
                  <c:v>23421</c:v>
                </c:pt>
                <c:pt idx="458">
                  <c:v>23182</c:v>
                </c:pt>
                <c:pt idx="459">
                  <c:v>22876</c:v>
                </c:pt>
                <c:pt idx="460">
                  <c:v>22528</c:v>
                </c:pt>
                <c:pt idx="461">
                  <c:v>22464</c:v>
                </c:pt>
                <c:pt idx="462">
                  <c:v>20973</c:v>
                </c:pt>
                <c:pt idx="463">
                  <c:v>19108</c:v>
                </c:pt>
                <c:pt idx="464">
                  <c:v>17858</c:v>
                </c:pt>
                <c:pt idx="465">
                  <c:v>13928</c:v>
                </c:pt>
                <c:pt idx="466">
                  <c:v>12568</c:v>
                </c:pt>
                <c:pt idx="467">
                  <c:v>12106</c:v>
                </c:pt>
                <c:pt idx="468">
                  <c:v>11922</c:v>
                </c:pt>
                <c:pt idx="469">
                  <c:v>11889</c:v>
                </c:pt>
                <c:pt idx="470">
                  <c:v>11395</c:v>
                </c:pt>
                <c:pt idx="471">
                  <c:v>10950</c:v>
                </c:pt>
                <c:pt idx="472">
                  <c:v>10818</c:v>
                </c:pt>
                <c:pt idx="473">
                  <c:v>10587</c:v>
                </c:pt>
                <c:pt idx="474">
                  <c:v>9883</c:v>
                </c:pt>
                <c:pt idx="475">
                  <c:v>9742</c:v>
                </c:pt>
                <c:pt idx="476">
                  <c:v>9324</c:v>
                </c:pt>
                <c:pt idx="477">
                  <c:v>9369</c:v>
                </c:pt>
                <c:pt idx="478">
                  <c:v>9151</c:v>
                </c:pt>
                <c:pt idx="479">
                  <c:v>10102</c:v>
                </c:pt>
                <c:pt idx="480">
                  <c:v>10495</c:v>
                </c:pt>
                <c:pt idx="481">
                  <c:v>11285</c:v>
                </c:pt>
                <c:pt idx="482">
                  <c:v>12144</c:v>
                </c:pt>
                <c:pt idx="483">
                  <c:v>12727</c:v>
                </c:pt>
                <c:pt idx="484">
                  <c:v>13229</c:v>
                </c:pt>
                <c:pt idx="485">
                  <c:v>14177</c:v>
                </c:pt>
                <c:pt idx="486">
                  <c:v>15385</c:v>
                </c:pt>
                <c:pt idx="487">
                  <c:v>15841</c:v>
                </c:pt>
                <c:pt idx="488">
                  <c:v>16218</c:v>
                </c:pt>
                <c:pt idx="489">
                  <c:v>16463</c:v>
                </c:pt>
                <c:pt idx="490">
                  <c:v>17120</c:v>
                </c:pt>
                <c:pt idx="491">
                  <c:v>17540</c:v>
                </c:pt>
                <c:pt idx="492">
                  <c:v>17879</c:v>
                </c:pt>
                <c:pt idx="493">
                  <c:v>18079</c:v>
                </c:pt>
                <c:pt idx="494">
                  <c:v>18841</c:v>
                </c:pt>
                <c:pt idx="495">
                  <c:v>19777</c:v>
                </c:pt>
                <c:pt idx="496">
                  <c:v>20145</c:v>
                </c:pt>
                <c:pt idx="497">
                  <c:v>20822</c:v>
                </c:pt>
                <c:pt idx="498">
                  <c:v>21045</c:v>
                </c:pt>
                <c:pt idx="499">
                  <c:v>21724</c:v>
                </c:pt>
                <c:pt idx="500">
                  <c:v>21887</c:v>
                </c:pt>
                <c:pt idx="501">
                  <c:v>21894</c:v>
                </c:pt>
                <c:pt idx="502">
                  <c:v>21983</c:v>
                </c:pt>
                <c:pt idx="503">
                  <c:v>22205</c:v>
                </c:pt>
                <c:pt idx="504">
                  <c:v>21475</c:v>
                </c:pt>
                <c:pt idx="505">
                  <c:v>20726</c:v>
                </c:pt>
                <c:pt idx="506">
                  <c:v>19474</c:v>
                </c:pt>
                <c:pt idx="507">
                  <c:v>18125</c:v>
                </c:pt>
                <c:pt idx="508">
                  <c:v>16393</c:v>
                </c:pt>
                <c:pt idx="509">
                  <c:v>14346</c:v>
                </c:pt>
                <c:pt idx="510">
                  <c:v>12668</c:v>
                </c:pt>
                <c:pt idx="511">
                  <c:v>11495</c:v>
                </c:pt>
                <c:pt idx="512">
                  <c:v>10227</c:v>
                </c:pt>
                <c:pt idx="513">
                  <c:v>7116</c:v>
                </c:pt>
                <c:pt idx="514">
                  <c:v>6084</c:v>
                </c:pt>
                <c:pt idx="515">
                  <c:v>6227</c:v>
                </c:pt>
                <c:pt idx="516">
                  <c:v>6360</c:v>
                </c:pt>
                <c:pt idx="517">
                  <c:v>6067</c:v>
                </c:pt>
                <c:pt idx="518">
                  <c:v>5328</c:v>
                </c:pt>
                <c:pt idx="519">
                  <c:v>5144</c:v>
                </c:pt>
                <c:pt idx="520">
                  <c:v>5064</c:v>
                </c:pt>
                <c:pt idx="521">
                  <c:v>5026</c:v>
                </c:pt>
                <c:pt idx="522">
                  <c:v>4987</c:v>
                </c:pt>
                <c:pt idx="523">
                  <c:v>4862</c:v>
                </c:pt>
                <c:pt idx="524">
                  <c:v>4975</c:v>
                </c:pt>
                <c:pt idx="525">
                  <c:v>5174</c:v>
                </c:pt>
                <c:pt idx="526">
                  <c:v>5806</c:v>
                </c:pt>
                <c:pt idx="527">
                  <c:v>6603</c:v>
                </c:pt>
              </c:numCache>
            </c:numRef>
          </c:val>
          <c:extLst>
            <c:ext xmlns:c16="http://schemas.microsoft.com/office/drawing/2014/chart" uri="{C3380CC4-5D6E-409C-BE32-E72D297353CC}">
              <c16:uniqueId val="{00000000-426D-4173-9FCC-9DDDA44A2362}"/>
            </c:ext>
          </c:extLst>
        </c:ser>
        <c:ser>
          <c:idx val="1"/>
          <c:order val="1"/>
          <c:tx>
            <c:strRef>
              <c:f>'Figure 8'!$D$2</c:f>
              <c:strCache>
                <c:ptCount val="1"/>
                <c:pt idx="0">
                  <c:v>COAL</c:v>
                </c:pt>
              </c:strCache>
            </c:strRef>
          </c:tx>
          <c:spPr>
            <a:solidFill>
              <a:schemeClr val="accent2"/>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8'!$D$3:$D$530</c:f>
              <c:numCache>
                <c:formatCode>General</c:formatCode>
                <c:ptCount val="528"/>
                <c:pt idx="0">
                  <c:v>348</c:v>
                </c:pt>
                <c:pt idx="1">
                  <c:v>616</c:v>
                </c:pt>
                <c:pt idx="2">
                  <c:v>765</c:v>
                </c:pt>
                <c:pt idx="3">
                  <c:v>914</c:v>
                </c:pt>
                <c:pt idx="4">
                  <c:v>905</c:v>
                </c:pt>
                <c:pt idx="5">
                  <c:v>913</c:v>
                </c:pt>
                <c:pt idx="6">
                  <c:v>953</c:v>
                </c:pt>
                <c:pt idx="7">
                  <c:v>959</c:v>
                </c:pt>
                <c:pt idx="8">
                  <c:v>957</c:v>
                </c:pt>
                <c:pt idx="9">
                  <c:v>956</c:v>
                </c:pt>
                <c:pt idx="10">
                  <c:v>644</c:v>
                </c:pt>
                <c:pt idx="11">
                  <c:v>464</c:v>
                </c:pt>
                <c:pt idx="12">
                  <c:v>640</c:v>
                </c:pt>
                <c:pt idx="13">
                  <c:v>922</c:v>
                </c:pt>
                <c:pt idx="14">
                  <c:v>956</c:v>
                </c:pt>
                <c:pt idx="15">
                  <c:v>959</c:v>
                </c:pt>
                <c:pt idx="16">
                  <c:v>959</c:v>
                </c:pt>
                <c:pt idx="17">
                  <c:v>958</c:v>
                </c:pt>
                <c:pt idx="18">
                  <c:v>960</c:v>
                </c:pt>
                <c:pt idx="19">
                  <c:v>887</c:v>
                </c:pt>
                <c:pt idx="20">
                  <c:v>900</c:v>
                </c:pt>
                <c:pt idx="21">
                  <c:v>763</c:v>
                </c:pt>
                <c:pt idx="22">
                  <c:v>854</c:v>
                </c:pt>
                <c:pt idx="23">
                  <c:v>952</c:v>
                </c:pt>
                <c:pt idx="24">
                  <c:v>959</c:v>
                </c:pt>
                <c:pt idx="25">
                  <c:v>960</c:v>
                </c:pt>
                <c:pt idx="26">
                  <c:v>960</c:v>
                </c:pt>
                <c:pt idx="27">
                  <c:v>803</c:v>
                </c:pt>
                <c:pt idx="28">
                  <c:v>506</c:v>
                </c:pt>
                <c:pt idx="29">
                  <c:v>460</c:v>
                </c:pt>
                <c:pt idx="30">
                  <c:v>459</c:v>
                </c:pt>
                <c:pt idx="31">
                  <c:v>605</c:v>
                </c:pt>
                <c:pt idx="32">
                  <c:v>602</c:v>
                </c:pt>
                <c:pt idx="33">
                  <c:v>458</c:v>
                </c:pt>
                <c:pt idx="34">
                  <c:v>458</c:v>
                </c:pt>
                <c:pt idx="35">
                  <c:v>460</c:v>
                </c:pt>
                <c:pt idx="36">
                  <c:v>460</c:v>
                </c:pt>
                <c:pt idx="37">
                  <c:v>459</c:v>
                </c:pt>
                <c:pt idx="38">
                  <c:v>459</c:v>
                </c:pt>
                <c:pt idx="39">
                  <c:v>458</c:v>
                </c:pt>
                <c:pt idx="40">
                  <c:v>458</c:v>
                </c:pt>
                <c:pt idx="41">
                  <c:v>459</c:v>
                </c:pt>
                <c:pt idx="42">
                  <c:v>459</c:v>
                </c:pt>
                <c:pt idx="43">
                  <c:v>525</c:v>
                </c:pt>
                <c:pt idx="44">
                  <c:v>461</c:v>
                </c:pt>
                <c:pt idx="45">
                  <c:v>459</c:v>
                </c:pt>
                <c:pt idx="46">
                  <c:v>542</c:v>
                </c:pt>
                <c:pt idx="47">
                  <c:v>461</c:v>
                </c:pt>
                <c:pt idx="48">
                  <c:v>647</c:v>
                </c:pt>
                <c:pt idx="49">
                  <c:v>723</c:v>
                </c:pt>
                <c:pt idx="50">
                  <c:v>792</c:v>
                </c:pt>
                <c:pt idx="51">
                  <c:v>922</c:v>
                </c:pt>
                <c:pt idx="52">
                  <c:v>960</c:v>
                </c:pt>
                <c:pt idx="53">
                  <c:v>960</c:v>
                </c:pt>
                <c:pt idx="54">
                  <c:v>959</c:v>
                </c:pt>
                <c:pt idx="55">
                  <c:v>960</c:v>
                </c:pt>
                <c:pt idx="56">
                  <c:v>959</c:v>
                </c:pt>
                <c:pt idx="57">
                  <c:v>961</c:v>
                </c:pt>
                <c:pt idx="58">
                  <c:v>959</c:v>
                </c:pt>
                <c:pt idx="59">
                  <c:v>958</c:v>
                </c:pt>
                <c:pt idx="60">
                  <c:v>925</c:v>
                </c:pt>
                <c:pt idx="61">
                  <c:v>825</c:v>
                </c:pt>
                <c:pt idx="62">
                  <c:v>800</c:v>
                </c:pt>
                <c:pt idx="63">
                  <c:v>948</c:v>
                </c:pt>
                <c:pt idx="64">
                  <c:v>959</c:v>
                </c:pt>
                <c:pt idx="65">
                  <c:v>957</c:v>
                </c:pt>
                <c:pt idx="66">
                  <c:v>959</c:v>
                </c:pt>
                <c:pt idx="67">
                  <c:v>852</c:v>
                </c:pt>
                <c:pt idx="68">
                  <c:v>960</c:v>
                </c:pt>
                <c:pt idx="69">
                  <c:v>867</c:v>
                </c:pt>
                <c:pt idx="70">
                  <c:v>878</c:v>
                </c:pt>
                <c:pt idx="71">
                  <c:v>958</c:v>
                </c:pt>
                <c:pt idx="72">
                  <c:v>961</c:v>
                </c:pt>
                <c:pt idx="73">
                  <c:v>959</c:v>
                </c:pt>
                <c:pt idx="74">
                  <c:v>890</c:v>
                </c:pt>
                <c:pt idx="75">
                  <c:v>908</c:v>
                </c:pt>
                <c:pt idx="76">
                  <c:v>959</c:v>
                </c:pt>
                <c:pt idx="77">
                  <c:v>961</c:v>
                </c:pt>
                <c:pt idx="78">
                  <c:v>960</c:v>
                </c:pt>
                <c:pt idx="79">
                  <c:v>958</c:v>
                </c:pt>
                <c:pt idx="80">
                  <c:v>958</c:v>
                </c:pt>
                <c:pt idx="81">
                  <c:v>879</c:v>
                </c:pt>
                <c:pt idx="82">
                  <c:v>959</c:v>
                </c:pt>
                <c:pt idx="83">
                  <c:v>960</c:v>
                </c:pt>
                <c:pt idx="84">
                  <c:v>957</c:v>
                </c:pt>
                <c:pt idx="85">
                  <c:v>875</c:v>
                </c:pt>
                <c:pt idx="86">
                  <c:v>958</c:v>
                </c:pt>
                <c:pt idx="87">
                  <c:v>962</c:v>
                </c:pt>
                <c:pt idx="88">
                  <c:v>959</c:v>
                </c:pt>
                <c:pt idx="89">
                  <c:v>960</c:v>
                </c:pt>
                <c:pt idx="90">
                  <c:v>873</c:v>
                </c:pt>
                <c:pt idx="91">
                  <c:v>643</c:v>
                </c:pt>
                <c:pt idx="92">
                  <c:v>463</c:v>
                </c:pt>
                <c:pt idx="93">
                  <c:v>458</c:v>
                </c:pt>
                <c:pt idx="94">
                  <c:v>509</c:v>
                </c:pt>
                <c:pt idx="95">
                  <c:v>714</c:v>
                </c:pt>
                <c:pt idx="96">
                  <c:v>821</c:v>
                </c:pt>
                <c:pt idx="97">
                  <c:v>574</c:v>
                </c:pt>
                <c:pt idx="98">
                  <c:v>763</c:v>
                </c:pt>
                <c:pt idx="99">
                  <c:v>942</c:v>
                </c:pt>
                <c:pt idx="100">
                  <c:v>960</c:v>
                </c:pt>
                <c:pt idx="101">
                  <c:v>961</c:v>
                </c:pt>
                <c:pt idx="102">
                  <c:v>908</c:v>
                </c:pt>
                <c:pt idx="103">
                  <c:v>856</c:v>
                </c:pt>
                <c:pt idx="104">
                  <c:v>839</c:v>
                </c:pt>
                <c:pt idx="105">
                  <c:v>830</c:v>
                </c:pt>
                <c:pt idx="106">
                  <c:v>813</c:v>
                </c:pt>
                <c:pt idx="107">
                  <c:v>799</c:v>
                </c:pt>
                <c:pt idx="108">
                  <c:v>800</c:v>
                </c:pt>
                <c:pt idx="109">
                  <c:v>803</c:v>
                </c:pt>
                <c:pt idx="110">
                  <c:v>854</c:v>
                </c:pt>
                <c:pt idx="111">
                  <c:v>808</c:v>
                </c:pt>
                <c:pt idx="112">
                  <c:v>860</c:v>
                </c:pt>
                <c:pt idx="113">
                  <c:v>861</c:v>
                </c:pt>
                <c:pt idx="114">
                  <c:v>957</c:v>
                </c:pt>
                <c:pt idx="115">
                  <c:v>881</c:v>
                </c:pt>
                <c:pt idx="116">
                  <c:v>872</c:v>
                </c:pt>
                <c:pt idx="117">
                  <c:v>902</c:v>
                </c:pt>
                <c:pt idx="118">
                  <c:v>467</c:v>
                </c:pt>
                <c:pt idx="119">
                  <c:v>429</c:v>
                </c:pt>
                <c:pt idx="120">
                  <c:v>434</c:v>
                </c:pt>
                <c:pt idx="121">
                  <c:v>445</c:v>
                </c:pt>
                <c:pt idx="122">
                  <c:v>479</c:v>
                </c:pt>
                <c:pt idx="123">
                  <c:v>480</c:v>
                </c:pt>
                <c:pt idx="124">
                  <c:v>478</c:v>
                </c:pt>
                <c:pt idx="125">
                  <c:v>480</c:v>
                </c:pt>
                <c:pt idx="126">
                  <c:v>478</c:v>
                </c:pt>
                <c:pt idx="127">
                  <c:v>476</c:v>
                </c:pt>
                <c:pt idx="128">
                  <c:v>479</c:v>
                </c:pt>
                <c:pt idx="129">
                  <c:v>479</c:v>
                </c:pt>
                <c:pt idx="130">
                  <c:v>475</c:v>
                </c:pt>
                <c:pt idx="131">
                  <c:v>449</c:v>
                </c:pt>
                <c:pt idx="132">
                  <c:v>428</c:v>
                </c:pt>
                <c:pt idx="133">
                  <c:v>429</c:v>
                </c:pt>
                <c:pt idx="134">
                  <c:v>465</c:v>
                </c:pt>
                <c:pt idx="135">
                  <c:v>480</c:v>
                </c:pt>
                <c:pt idx="136">
                  <c:v>480</c:v>
                </c:pt>
                <c:pt idx="137">
                  <c:v>479</c:v>
                </c:pt>
                <c:pt idx="138">
                  <c:v>480</c:v>
                </c:pt>
                <c:pt idx="139">
                  <c:v>481</c:v>
                </c:pt>
                <c:pt idx="140">
                  <c:v>480</c:v>
                </c:pt>
                <c:pt idx="141">
                  <c:v>480</c:v>
                </c:pt>
                <c:pt idx="142">
                  <c:v>442</c:v>
                </c:pt>
                <c:pt idx="143">
                  <c:v>413</c:v>
                </c:pt>
                <c:pt idx="144">
                  <c:v>474</c:v>
                </c:pt>
                <c:pt idx="145">
                  <c:v>445</c:v>
                </c:pt>
                <c:pt idx="146">
                  <c:v>458</c:v>
                </c:pt>
                <c:pt idx="147">
                  <c:v>460</c:v>
                </c:pt>
                <c:pt idx="148">
                  <c:v>481</c:v>
                </c:pt>
                <c:pt idx="149">
                  <c:v>479</c:v>
                </c:pt>
                <c:pt idx="150">
                  <c:v>480</c:v>
                </c:pt>
                <c:pt idx="151">
                  <c:v>459</c:v>
                </c:pt>
                <c:pt idx="152">
                  <c:v>417</c:v>
                </c:pt>
                <c:pt idx="153">
                  <c:v>400</c:v>
                </c:pt>
                <c:pt idx="154">
                  <c:v>433</c:v>
                </c:pt>
                <c:pt idx="155">
                  <c:v>459</c:v>
                </c:pt>
                <c:pt idx="156">
                  <c:v>480</c:v>
                </c:pt>
                <c:pt idx="157">
                  <c:v>481</c:v>
                </c:pt>
                <c:pt idx="158">
                  <c:v>480</c:v>
                </c:pt>
                <c:pt idx="159">
                  <c:v>479</c:v>
                </c:pt>
                <c:pt idx="160">
                  <c:v>479</c:v>
                </c:pt>
                <c:pt idx="161">
                  <c:v>411</c:v>
                </c:pt>
                <c:pt idx="162">
                  <c:v>427</c:v>
                </c:pt>
                <c:pt idx="163">
                  <c:v>480</c:v>
                </c:pt>
                <c:pt idx="164">
                  <c:v>479</c:v>
                </c:pt>
                <c:pt idx="165">
                  <c:v>480</c:v>
                </c:pt>
                <c:pt idx="166">
                  <c:v>479</c:v>
                </c:pt>
                <c:pt idx="167">
                  <c:v>479</c:v>
                </c:pt>
                <c:pt idx="168">
                  <c:v>481</c:v>
                </c:pt>
                <c:pt idx="169">
                  <c:v>480</c:v>
                </c:pt>
                <c:pt idx="170">
                  <c:v>481</c:v>
                </c:pt>
                <c:pt idx="171">
                  <c:v>480</c:v>
                </c:pt>
                <c:pt idx="172">
                  <c:v>481</c:v>
                </c:pt>
                <c:pt idx="173">
                  <c:v>478</c:v>
                </c:pt>
                <c:pt idx="174">
                  <c:v>480</c:v>
                </c:pt>
                <c:pt idx="175">
                  <c:v>480</c:v>
                </c:pt>
                <c:pt idx="176">
                  <c:v>459</c:v>
                </c:pt>
                <c:pt idx="177">
                  <c:v>380</c:v>
                </c:pt>
                <c:pt idx="178">
                  <c:v>379</c:v>
                </c:pt>
                <c:pt idx="179">
                  <c:v>354</c:v>
                </c:pt>
                <c:pt idx="180">
                  <c:v>381</c:v>
                </c:pt>
                <c:pt idx="181">
                  <c:v>478</c:v>
                </c:pt>
                <c:pt idx="182">
                  <c:v>479</c:v>
                </c:pt>
                <c:pt idx="183">
                  <c:v>480</c:v>
                </c:pt>
                <c:pt idx="184">
                  <c:v>480</c:v>
                </c:pt>
                <c:pt idx="185">
                  <c:v>480</c:v>
                </c:pt>
                <c:pt idx="186">
                  <c:v>479</c:v>
                </c:pt>
                <c:pt idx="187">
                  <c:v>481</c:v>
                </c:pt>
                <c:pt idx="188">
                  <c:v>480</c:v>
                </c:pt>
                <c:pt idx="189">
                  <c:v>492</c:v>
                </c:pt>
                <c:pt idx="190">
                  <c:v>488</c:v>
                </c:pt>
                <c:pt idx="191">
                  <c:v>580</c:v>
                </c:pt>
                <c:pt idx="192">
                  <c:v>735</c:v>
                </c:pt>
                <c:pt idx="193">
                  <c:v>879</c:v>
                </c:pt>
                <c:pt idx="194">
                  <c:v>959</c:v>
                </c:pt>
                <c:pt idx="195">
                  <c:v>959</c:v>
                </c:pt>
                <c:pt idx="196">
                  <c:v>961</c:v>
                </c:pt>
                <c:pt idx="197">
                  <c:v>958</c:v>
                </c:pt>
                <c:pt idx="198">
                  <c:v>960</c:v>
                </c:pt>
                <c:pt idx="199">
                  <c:v>961</c:v>
                </c:pt>
                <c:pt idx="200">
                  <c:v>958</c:v>
                </c:pt>
                <c:pt idx="201">
                  <c:v>960</c:v>
                </c:pt>
                <c:pt idx="202">
                  <c:v>963</c:v>
                </c:pt>
                <c:pt idx="203">
                  <c:v>960</c:v>
                </c:pt>
                <c:pt idx="204">
                  <c:v>959</c:v>
                </c:pt>
                <c:pt idx="205">
                  <c:v>959</c:v>
                </c:pt>
                <c:pt idx="206">
                  <c:v>960</c:v>
                </c:pt>
                <c:pt idx="207">
                  <c:v>961</c:v>
                </c:pt>
                <c:pt idx="208">
                  <c:v>962</c:v>
                </c:pt>
                <c:pt idx="209">
                  <c:v>961</c:v>
                </c:pt>
                <c:pt idx="210">
                  <c:v>962</c:v>
                </c:pt>
                <c:pt idx="211">
                  <c:v>961</c:v>
                </c:pt>
                <c:pt idx="212">
                  <c:v>959</c:v>
                </c:pt>
                <c:pt idx="213">
                  <c:v>956</c:v>
                </c:pt>
                <c:pt idx="214">
                  <c:v>960</c:v>
                </c:pt>
                <c:pt idx="215">
                  <c:v>959</c:v>
                </c:pt>
                <c:pt idx="216">
                  <c:v>958</c:v>
                </c:pt>
                <c:pt idx="217">
                  <c:v>962</c:v>
                </c:pt>
                <c:pt idx="218">
                  <c:v>962</c:v>
                </c:pt>
                <c:pt idx="219">
                  <c:v>962</c:v>
                </c:pt>
                <c:pt idx="220">
                  <c:v>923</c:v>
                </c:pt>
                <c:pt idx="221">
                  <c:v>944</c:v>
                </c:pt>
                <c:pt idx="222">
                  <c:v>959</c:v>
                </c:pt>
                <c:pt idx="223">
                  <c:v>918</c:v>
                </c:pt>
                <c:pt idx="224">
                  <c:v>864</c:v>
                </c:pt>
                <c:pt idx="225">
                  <c:v>623</c:v>
                </c:pt>
                <c:pt idx="226">
                  <c:v>567</c:v>
                </c:pt>
                <c:pt idx="227">
                  <c:v>673</c:v>
                </c:pt>
                <c:pt idx="228">
                  <c:v>654</c:v>
                </c:pt>
                <c:pt idx="229">
                  <c:v>490</c:v>
                </c:pt>
                <c:pt idx="230">
                  <c:v>593</c:v>
                </c:pt>
                <c:pt idx="231">
                  <c:v>767</c:v>
                </c:pt>
                <c:pt idx="232">
                  <c:v>847</c:v>
                </c:pt>
                <c:pt idx="233">
                  <c:v>918</c:v>
                </c:pt>
                <c:pt idx="234">
                  <c:v>953</c:v>
                </c:pt>
                <c:pt idx="235">
                  <c:v>944</c:v>
                </c:pt>
                <c:pt idx="236">
                  <c:v>944</c:v>
                </c:pt>
                <c:pt idx="237">
                  <c:v>849</c:v>
                </c:pt>
                <c:pt idx="238">
                  <c:v>946</c:v>
                </c:pt>
                <c:pt idx="239">
                  <c:v>958</c:v>
                </c:pt>
                <c:pt idx="240">
                  <c:v>954</c:v>
                </c:pt>
                <c:pt idx="241">
                  <c:v>956</c:v>
                </c:pt>
                <c:pt idx="242">
                  <c:v>959</c:v>
                </c:pt>
                <c:pt idx="243">
                  <c:v>961</c:v>
                </c:pt>
                <c:pt idx="244">
                  <c:v>960</c:v>
                </c:pt>
                <c:pt idx="245">
                  <c:v>957</c:v>
                </c:pt>
                <c:pt idx="246">
                  <c:v>958</c:v>
                </c:pt>
                <c:pt idx="247">
                  <c:v>959</c:v>
                </c:pt>
                <c:pt idx="248">
                  <c:v>960</c:v>
                </c:pt>
                <c:pt idx="249">
                  <c:v>961</c:v>
                </c:pt>
                <c:pt idx="250">
                  <c:v>939</c:v>
                </c:pt>
                <c:pt idx="251">
                  <c:v>905</c:v>
                </c:pt>
                <c:pt idx="252">
                  <c:v>899</c:v>
                </c:pt>
                <c:pt idx="253">
                  <c:v>958</c:v>
                </c:pt>
                <c:pt idx="254">
                  <c:v>962</c:v>
                </c:pt>
                <c:pt idx="255">
                  <c:v>958</c:v>
                </c:pt>
                <c:pt idx="256">
                  <c:v>959</c:v>
                </c:pt>
                <c:pt idx="257">
                  <c:v>951</c:v>
                </c:pt>
                <c:pt idx="258">
                  <c:v>957</c:v>
                </c:pt>
                <c:pt idx="259">
                  <c:v>957</c:v>
                </c:pt>
                <c:pt idx="260">
                  <c:v>957</c:v>
                </c:pt>
                <c:pt idx="261">
                  <c:v>961</c:v>
                </c:pt>
                <c:pt idx="262">
                  <c:v>960</c:v>
                </c:pt>
                <c:pt idx="263">
                  <c:v>959</c:v>
                </c:pt>
                <c:pt idx="264">
                  <c:v>957</c:v>
                </c:pt>
                <c:pt idx="265">
                  <c:v>954</c:v>
                </c:pt>
                <c:pt idx="266">
                  <c:v>957</c:v>
                </c:pt>
                <c:pt idx="267">
                  <c:v>956</c:v>
                </c:pt>
                <c:pt idx="268">
                  <c:v>961</c:v>
                </c:pt>
                <c:pt idx="269">
                  <c:v>960</c:v>
                </c:pt>
                <c:pt idx="270">
                  <c:v>960</c:v>
                </c:pt>
                <c:pt idx="271">
                  <c:v>960</c:v>
                </c:pt>
                <c:pt idx="272">
                  <c:v>938</c:v>
                </c:pt>
                <c:pt idx="273">
                  <c:v>958</c:v>
                </c:pt>
                <c:pt idx="274">
                  <c:v>960</c:v>
                </c:pt>
                <c:pt idx="275">
                  <c:v>962</c:v>
                </c:pt>
                <c:pt idx="276">
                  <c:v>960</c:v>
                </c:pt>
                <c:pt idx="277">
                  <c:v>721</c:v>
                </c:pt>
                <c:pt idx="278">
                  <c:v>461</c:v>
                </c:pt>
                <c:pt idx="279">
                  <c:v>588</c:v>
                </c:pt>
                <c:pt idx="280">
                  <c:v>700</c:v>
                </c:pt>
                <c:pt idx="281">
                  <c:v>562</c:v>
                </c:pt>
                <c:pt idx="282">
                  <c:v>580</c:v>
                </c:pt>
                <c:pt idx="283">
                  <c:v>663</c:v>
                </c:pt>
                <c:pt idx="284">
                  <c:v>729</c:v>
                </c:pt>
                <c:pt idx="285">
                  <c:v>691</c:v>
                </c:pt>
                <c:pt idx="286">
                  <c:v>814</c:v>
                </c:pt>
                <c:pt idx="287">
                  <c:v>932</c:v>
                </c:pt>
                <c:pt idx="288">
                  <c:v>811</c:v>
                </c:pt>
                <c:pt idx="289">
                  <c:v>784</c:v>
                </c:pt>
                <c:pt idx="290">
                  <c:v>921</c:v>
                </c:pt>
                <c:pt idx="291">
                  <c:v>959</c:v>
                </c:pt>
                <c:pt idx="292">
                  <c:v>960</c:v>
                </c:pt>
                <c:pt idx="293">
                  <c:v>960</c:v>
                </c:pt>
                <c:pt idx="294">
                  <c:v>960</c:v>
                </c:pt>
                <c:pt idx="295">
                  <c:v>962</c:v>
                </c:pt>
                <c:pt idx="296">
                  <c:v>961</c:v>
                </c:pt>
                <c:pt idx="297">
                  <c:v>961</c:v>
                </c:pt>
                <c:pt idx="298">
                  <c:v>963</c:v>
                </c:pt>
                <c:pt idx="299">
                  <c:v>960</c:v>
                </c:pt>
                <c:pt idx="300">
                  <c:v>958</c:v>
                </c:pt>
                <c:pt idx="301">
                  <c:v>961</c:v>
                </c:pt>
                <c:pt idx="302">
                  <c:v>960</c:v>
                </c:pt>
                <c:pt idx="303">
                  <c:v>960</c:v>
                </c:pt>
                <c:pt idx="304">
                  <c:v>957</c:v>
                </c:pt>
                <c:pt idx="305">
                  <c:v>962</c:v>
                </c:pt>
                <c:pt idx="306">
                  <c:v>961</c:v>
                </c:pt>
                <c:pt idx="307">
                  <c:v>961</c:v>
                </c:pt>
                <c:pt idx="308">
                  <c:v>960</c:v>
                </c:pt>
                <c:pt idx="309">
                  <c:v>960</c:v>
                </c:pt>
                <c:pt idx="310">
                  <c:v>961</c:v>
                </c:pt>
                <c:pt idx="311">
                  <c:v>961</c:v>
                </c:pt>
                <c:pt idx="312">
                  <c:v>957</c:v>
                </c:pt>
                <c:pt idx="313">
                  <c:v>958</c:v>
                </c:pt>
                <c:pt idx="314">
                  <c:v>960</c:v>
                </c:pt>
                <c:pt idx="315">
                  <c:v>961</c:v>
                </c:pt>
                <c:pt idx="316">
                  <c:v>959</c:v>
                </c:pt>
                <c:pt idx="317">
                  <c:v>963</c:v>
                </c:pt>
                <c:pt idx="318">
                  <c:v>961</c:v>
                </c:pt>
                <c:pt idx="319">
                  <c:v>962</c:v>
                </c:pt>
                <c:pt idx="320">
                  <c:v>961</c:v>
                </c:pt>
                <c:pt idx="321">
                  <c:v>962</c:v>
                </c:pt>
                <c:pt idx="322">
                  <c:v>960</c:v>
                </c:pt>
                <c:pt idx="323">
                  <c:v>962</c:v>
                </c:pt>
                <c:pt idx="324">
                  <c:v>959</c:v>
                </c:pt>
                <c:pt idx="325">
                  <c:v>905</c:v>
                </c:pt>
                <c:pt idx="326">
                  <c:v>926</c:v>
                </c:pt>
                <c:pt idx="327">
                  <c:v>900</c:v>
                </c:pt>
                <c:pt idx="328">
                  <c:v>827</c:v>
                </c:pt>
                <c:pt idx="329">
                  <c:v>757</c:v>
                </c:pt>
                <c:pt idx="330">
                  <c:v>626</c:v>
                </c:pt>
                <c:pt idx="331">
                  <c:v>714</c:v>
                </c:pt>
                <c:pt idx="332">
                  <c:v>887</c:v>
                </c:pt>
                <c:pt idx="333">
                  <c:v>942</c:v>
                </c:pt>
                <c:pt idx="334">
                  <c:v>961</c:v>
                </c:pt>
                <c:pt idx="335">
                  <c:v>959</c:v>
                </c:pt>
                <c:pt idx="336">
                  <c:v>954</c:v>
                </c:pt>
                <c:pt idx="337">
                  <c:v>830</c:v>
                </c:pt>
                <c:pt idx="338">
                  <c:v>954</c:v>
                </c:pt>
                <c:pt idx="339">
                  <c:v>960</c:v>
                </c:pt>
                <c:pt idx="340">
                  <c:v>959</c:v>
                </c:pt>
                <c:pt idx="341">
                  <c:v>957</c:v>
                </c:pt>
                <c:pt idx="342">
                  <c:v>959</c:v>
                </c:pt>
                <c:pt idx="343">
                  <c:v>953</c:v>
                </c:pt>
                <c:pt idx="344">
                  <c:v>955</c:v>
                </c:pt>
                <c:pt idx="345">
                  <c:v>961</c:v>
                </c:pt>
                <c:pt idx="346">
                  <c:v>959</c:v>
                </c:pt>
                <c:pt idx="347">
                  <c:v>960</c:v>
                </c:pt>
                <c:pt idx="348">
                  <c:v>960</c:v>
                </c:pt>
                <c:pt idx="349">
                  <c:v>961</c:v>
                </c:pt>
                <c:pt idx="350">
                  <c:v>959</c:v>
                </c:pt>
                <c:pt idx="351">
                  <c:v>959</c:v>
                </c:pt>
                <c:pt idx="352">
                  <c:v>960</c:v>
                </c:pt>
                <c:pt idx="353">
                  <c:v>959</c:v>
                </c:pt>
                <c:pt idx="354">
                  <c:v>959</c:v>
                </c:pt>
                <c:pt idx="355">
                  <c:v>960</c:v>
                </c:pt>
                <c:pt idx="356">
                  <c:v>961</c:v>
                </c:pt>
                <c:pt idx="357">
                  <c:v>957</c:v>
                </c:pt>
                <c:pt idx="358">
                  <c:v>959</c:v>
                </c:pt>
                <c:pt idx="359">
                  <c:v>957</c:v>
                </c:pt>
                <c:pt idx="360">
                  <c:v>952</c:v>
                </c:pt>
                <c:pt idx="361">
                  <c:v>947</c:v>
                </c:pt>
                <c:pt idx="362">
                  <c:v>958</c:v>
                </c:pt>
                <c:pt idx="363">
                  <c:v>958</c:v>
                </c:pt>
                <c:pt idx="364">
                  <c:v>959</c:v>
                </c:pt>
                <c:pt idx="365">
                  <c:v>959</c:v>
                </c:pt>
                <c:pt idx="366">
                  <c:v>954</c:v>
                </c:pt>
                <c:pt idx="367">
                  <c:v>950</c:v>
                </c:pt>
                <c:pt idx="368">
                  <c:v>960</c:v>
                </c:pt>
                <c:pt idx="369">
                  <c:v>961</c:v>
                </c:pt>
                <c:pt idx="370">
                  <c:v>960</c:v>
                </c:pt>
                <c:pt idx="371">
                  <c:v>959</c:v>
                </c:pt>
                <c:pt idx="372">
                  <c:v>959</c:v>
                </c:pt>
                <c:pt idx="373">
                  <c:v>959</c:v>
                </c:pt>
                <c:pt idx="374">
                  <c:v>961</c:v>
                </c:pt>
                <c:pt idx="375">
                  <c:v>960</c:v>
                </c:pt>
                <c:pt idx="376">
                  <c:v>958</c:v>
                </c:pt>
                <c:pt idx="377">
                  <c:v>959</c:v>
                </c:pt>
                <c:pt idx="378">
                  <c:v>960</c:v>
                </c:pt>
                <c:pt idx="379">
                  <c:v>959</c:v>
                </c:pt>
                <c:pt idx="380">
                  <c:v>959</c:v>
                </c:pt>
                <c:pt idx="381">
                  <c:v>959</c:v>
                </c:pt>
                <c:pt idx="382">
                  <c:v>958</c:v>
                </c:pt>
                <c:pt idx="383">
                  <c:v>961</c:v>
                </c:pt>
                <c:pt idx="384">
                  <c:v>960</c:v>
                </c:pt>
                <c:pt idx="385">
                  <c:v>961</c:v>
                </c:pt>
                <c:pt idx="386">
                  <c:v>961</c:v>
                </c:pt>
                <c:pt idx="387">
                  <c:v>959</c:v>
                </c:pt>
                <c:pt idx="388">
                  <c:v>958</c:v>
                </c:pt>
                <c:pt idx="389">
                  <c:v>960</c:v>
                </c:pt>
                <c:pt idx="390">
                  <c:v>961</c:v>
                </c:pt>
                <c:pt idx="391">
                  <c:v>958</c:v>
                </c:pt>
                <c:pt idx="392">
                  <c:v>960</c:v>
                </c:pt>
                <c:pt idx="393">
                  <c:v>962</c:v>
                </c:pt>
                <c:pt idx="394">
                  <c:v>960</c:v>
                </c:pt>
                <c:pt idx="395">
                  <c:v>960</c:v>
                </c:pt>
                <c:pt idx="396">
                  <c:v>958</c:v>
                </c:pt>
                <c:pt idx="397">
                  <c:v>959</c:v>
                </c:pt>
                <c:pt idx="398">
                  <c:v>960</c:v>
                </c:pt>
                <c:pt idx="399">
                  <c:v>961</c:v>
                </c:pt>
                <c:pt idx="400">
                  <c:v>960</c:v>
                </c:pt>
                <c:pt idx="401">
                  <c:v>960</c:v>
                </c:pt>
                <c:pt idx="402">
                  <c:v>960</c:v>
                </c:pt>
                <c:pt idx="403">
                  <c:v>871</c:v>
                </c:pt>
                <c:pt idx="404">
                  <c:v>907</c:v>
                </c:pt>
                <c:pt idx="405">
                  <c:v>931</c:v>
                </c:pt>
                <c:pt idx="406">
                  <c:v>958</c:v>
                </c:pt>
                <c:pt idx="407">
                  <c:v>959</c:v>
                </c:pt>
                <c:pt idx="408">
                  <c:v>959</c:v>
                </c:pt>
                <c:pt idx="409">
                  <c:v>959</c:v>
                </c:pt>
                <c:pt idx="410">
                  <c:v>962</c:v>
                </c:pt>
                <c:pt idx="411">
                  <c:v>960</c:v>
                </c:pt>
                <c:pt idx="412">
                  <c:v>959</c:v>
                </c:pt>
                <c:pt idx="413">
                  <c:v>956</c:v>
                </c:pt>
                <c:pt idx="414">
                  <c:v>957</c:v>
                </c:pt>
                <c:pt idx="415">
                  <c:v>958</c:v>
                </c:pt>
                <c:pt idx="416">
                  <c:v>960</c:v>
                </c:pt>
                <c:pt idx="417">
                  <c:v>960</c:v>
                </c:pt>
                <c:pt idx="418">
                  <c:v>961</c:v>
                </c:pt>
                <c:pt idx="419">
                  <c:v>960</c:v>
                </c:pt>
                <c:pt idx="420">
                  <c:v>961</c:v>
                </c:pt>
                <c:pt idx="421">
                  <c:v>960</c:v>
                </c:pt>
                <c:pt idx="422">
                  <c:v>959</c:v>
                </c:pt>
                <c:pt idx="423">
                  <c:v>959</c:v>
                </c:pt>
                <c:pt idx="424">
                  <c:v>960</c:v>
                </c:pt>
                <c:pt idx="425">
                  <c:v>961</c:v>
                </c:pt>
                <c:pt idx="426">
                  <c:v>959</c:v>
                </c:pt>
                <c:pt idx="427">
                  <c:v>958</c:v>
                </c:pt>
                <c:pt idx="428">
                  <c:v>959</c:v>
                </c:pt>
                <c:pt idx="429">
                  <c:v>953</c:v>
                </c:pt>
                <c:pt idx="430">
                  <c:v>956</c:v>
                </c:pt>
                <c:pt idx="431">
                  <c:v>960</c:v>
                </c:pt>
                <c:pt idx="432">
                  <c:v>960</c:v>
                </c:pt>
                <c:pt idx="433">
                  <c:v>962</c:v>
                </c:pt>
                <c:pt idx="434">
                  <c:v>961</c:v>
                </c:pt>
                <c:pt idx="435">
                  <c:v>959</c:v>
                </c:pt>
                <c:pt idx="436">
                  <c:v>961</c:v>
                </c:pt>
                <c:pt idx="437">
                  <c:v>959</c:v>
                </c:pt>
                <c:pt idx="438">
                  <c:v>943</c:v>
                </c:pt>
                <c:pt idx="439">
                  <c:v>957</c:v>
                </c:pt>
                <c:pt idx="440">
                  <c:v>959</c:v>
                </c:pt>
                <c:pt idx="441">
                  <c:v>956</c:v>
                </c:pt>
                <c:pt idx="442">
                  <c:v>960</c:v>
                </c:pt>
                <c:pt idx="443">
                  <c:v>960</c:v>
                </c:pt>
                <c:pt idx="444">
                  <c:v>960</c:v>
                </c:pt>
                <c:pt idx="445">
                  <c:v>959</c:v>
                </c:pt>
                <c:pt idx="446">
                  <c:v>958</c:v>
                </c:pt>
                <c:pt idx="447">
                  <c:v>961</c:v>
                </c:pt>
                <c:pt idx="448">
                  <c:v>960</c:v>
                </c:pt>
                <c:pt idx="449">
                  <c:v>960</c:v>
                </c:pt>
                <c:pt idx="450">
                  <c:v>961</c:v>
                </c:pt>
                <c:pt idx="451">
                  <c:v>958</c:v>
                </c:pt>
                <c:pt idx="452">
                  <c:v>959</c:v>
                </c:pt>
                <c:pt idx="453">
                  <c:v>959</c:v>
                </c:pt>
                <c:pt idx="454">
                  <c:v>960</c:v>
                </c:pt>
                <c:pt idx="455">
                  <c:v>961</c:v>
                </c:pt>
                <c:pt idx="456">
                  <c:v>959</c:v>
                </c:pt>
                <c:pt idx="457">
                  <c:v>960</c:v>
                </c:pt>
                <c:pt idx="458">
                  <c:v>961</c:v>
                </c:pt>
                <c:pt idx="459">
                  <c:v>960</c:v>
                </c:pt>
                <c:pt idx="460">
                  <c:v>957</c:v>
                </c:pt>
                <c:pt idx="461">
                  <c:v>958</c:v>
                </c:pt>
                <c:pt idx="462">
                  <c:v>957</c:v>
                </c:pt>
                <c:pt idx="463">
                  <c:v>959</c:v>
                </c:pt>
                <c:pt idx="464">
                  <c:v>960</c:v>
                </c:pt>
                <c:pt idx="465">
                  <c:v>961</c:v>
                </c:pt>
                <c:pt idx="466">
                  <c:v>957</c:v>
                </c:pt>
                <c:pt idx="467">
                  <c:v>959</c:v>
                </c:pt>
                <c:pt idx="468">
                  <c:v>960</c:v>
                </c:pt>
                <c:pt idx="469">
                  <c:v>956</c:v>
                </c:pt>
                <c:pt idx="470">
                  <c:v>957</c:v>
                </c:pt>
                <c:pt idx="471">
                  <c:v>959</c:v>
                </c:pt>
                <c:pt idx="472">
                  <c:v>959</c:v>
                </c:pt>
                <c:pt idx="473">
                  <c:v>956</c:v>
                </c:pt>
                <c:pt idx="474">
                  <c:v>955</c:v>
                </c:pt>
                <c:pt idx="475">
                  <c:v>953</c:v>
                </c:pt>
                <c:pt idx="476">
                  <c:v>957</c:v>
                </c:pt>
                <c:pt idx="477">
                  <c:v>960</c:v>
                </c:pt>
                <c:pt idx="478">
                  <c:v>908</c:v>
                </c:pt>
                <c:pt idx="479">
                  <c:v>801</c:v>
                </c:pt>
                <c:pt idx="480">
                  <c:v>854</c:v>
                </c:pt>
                <c:pt idx="481">
                  <c:v>907</c:v>
                </c:pt>
                <c:pt idx="482">
                  <c:v>959</c:v>
                </c:pt>
                <c:pt idx="483">
                  <c:v>960</c:v>
                </c:pt>
                <c:pt idx="484">
                  <c:v>959</c:v>
                </c:pt>
                <c:pt idx="485">
                  <c:v>961</c:v>
                </c:pt>
                <c:pt idx="486">
                  <c:v>962</c:v>
                </c:pt>
                <c:pt idx="487">
                  <c:v>960</c:v>
                </c:pt>
                <c:pt idx="488">
                  <c:v>961</c:v>
                </c:pt>
                <c:pt idx="489">
                  <c:v>959</c:v>
                </c:pt>
                <c:pt idx="490">
                  <c:v>956</c:v>
                </c:pt>
                <c:pt idx="491">
                  <c:v>959</c:v>
                </c:pt>
                <c:pt idx="492">
                  <c:v>961</c:v>
                </c:pt>
                <c:pt idx="493">
                  <c:v>961</c:v>
                </c:pt>
                <c:pt idx="494">
                  <c:v>960</c:v>
                </c:pt>
                <c:pt idx="495">
                  <c:v>956</c:v>
                </c:pt>
                <c:pt idx="496">
                  <c:v>957</c:v>
                </c:pt>
                <c:pt idx="497">
                  <c:v>961</c:v>
                </c:pt>
                <c:pt idx="498">
                  <c:v>962</c:v>
                </c:pt>
                <c:pt idx="499">
                  <c:v>960</c:v>
                </c:pt>
                <c:pt idx="500">
                  <c:v>960</c:v>
                </c:pt>
                <c:pt idx="501">
                  <c:v>959</c:v>
                </c:pt>
                <c:pt idx="502">
                  <c:v>961</c:v>
                </c:pt>
                <c:pt idx="503">
                  <c:v>959</c:v>
                </c:pt>
                <c:pt idx="504">
                  <c:v>959</c:v>
                </c:pt>
                <c:pt idx="505">
                  <c:v>959</c:v>
                </c:pt>
                <c:pt idx="506">
                  <c:v>960</c:v>
                </c:pt>
                <c:pt idx="507">
                  <c:v>960</c:v>
                </c:pt>
                <c:pt idx="508">
                  <c:v>961</c:v>
                </c:pt>
                <c:pt idx="509">
                  <c:v>961</c:v>
                </c:pt>
                <c:pt idx="510">
                  <c:v>960</c:v>
                </c:pt>
                <c:pt idx="511">
                  <c:v>959</c:v>
                </c:pt>
                <c:pt idx="512">
                  <c:v>820</c:v>
                </c:pt>
                <c:pt idx="513">
                  <c:v>714</c:v>
                </c:pt>
                <c:pt idx="514">
                  <c:v>714</c:v>
                </c:pt>
                <c:pt idx="515">
                  <c:v>779</c:v>
                </c:pt>
                <c:pt idx="516">
                  <c:v>925</c:v>
                </c:pt>
                <c:pt idx="517">
                  <c:v>948</c:v>
                </c:pt>
                <c:pt idx="518">
                  <c:v>859</c:v>
                </c:pt>
                <c:pt idx="519">
                  <c:v>722</c:v>
                </c:pt>
                <c:pt idx="520">
                  <c:v>705</c:v>
                </c:pt>
                <c:pt idx="521">
                  <c:v>699</c:v>
                </c:pt>
                <c:pt idx="522">
                  <c:v>682</c:v>
                </c:pt>
                <c:pt idx="523">
                  <c:v>706</c:v>
                </c:pt>
                <c:pt idx="524">
                  <c:v>754</c:v>
                </c:pt>
                <c:pt idx="525">
                  <c:v>876</c:v>
                </c:pt>
                <c:pt idx="526">
                  <c:v>878</c:v>
                </c:pt>
                <c:pt idx="527">
                  <c:v>944</c:v>
                </c:pt>
              </c:numCache>
            </c:numRef>
          </c:val>
          <c:extLst>
            <c:ext xmlns:c16="http://schemas.microsoft.com/office/drawing/2014/chart" uri="{C3380CC4-5D6E-409C-BE32-E72D297353CC}">
              <c16:uniqueId val="{00000001-426D-4173-9FCC-9DDDA44A2362}"/>
            </c:ext>
          </c:extLst>
        </c:ser>
        <c:ser>
          <c:idx val="2"/>
          <c:order val="2"/>
          <c:tx>
            <c:strRef>
              <c:f>'Figure 8'!$E$2</c:f>
              <c:strCache>
                <c:ptCount val="1"/>
                <c:pt idx="0">
                  <c:v>NUCLEAR</c:v>
                </c:pt>
              </c:strCache>
            </c:strRef>
          </c:tx>
          <c:spPr>
            <a:solidFill>
              <a:schemeClr val="accent3"/>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8'!$E$3:$E$530</c:f>
              <c:numCache>
                <c:formatCode>General</c:formatCode>
                <c:ptCount val="528"/>
                <c:pt idx="0">
                  <c:v>3529</c:v>
                </c:pt>
                <c:pt idx="1">
                  <c:v>3529</c:v>
                </c:pt>
                <c:pt idx="2">
                  <c:v>3527</c:v>
                </c:pt>
                <c:pt idx="3">
                  <c:v>3528</c:v>
                </c:pt>
                <c:pt idx="4">
                  <c:v>3530</c:v>
                </c:pt>
                <c:pt idx="5">
                  <c:v>3530</c:v>
                </c:pt>
                <c:pt idx="6">
                  <c:v>3529</c:v>
                </c:pt>
                <c:pt idx="7">
                  <c:v>3525</c:v>
                </c:pt>
                <c:pt idx="8">
                  <c:v>3526</c:v>
                </c:pt>
                <c:pt idx="9">
                  <c:v>3523</c:v>
                </c:pt>
                <c:pt idx="10">
                  <c:v>3526</c:v>
                </c:pt>
                <c:pt idx="11">
                  <c:v>3524</c:v>
                </c:pt>
                <c:pt idx="12">
                  <c:v>3527</c:v>
                </c:pt>
                <c:pt idx="13">
                  <c:v>3527</c:v>
                </c:pt>
                <c:pt idx="14">
                  <c:v>3523</c:v>
                </c:pt>
                <c:pt idx="15">
                  <c:v>3526</c:v>
                </c:pt>
                <c:pt idx="16">
                  <c:v>3524</c:v>
                </c:pt>
                <c:pt idx="17">
                  <c:v>3530</c:v>
                </c:pt>
                <c:pt idx="18">
                  <c:v>3526</c:v>
                </c:pt>
                <c:pt idx="19">
                  <c:v>3528</c:v>
                </c:pt>
                <c:pt idx="20">
                  <c:v>3526</c:v>
                </c:pt>
                <c:pt idx="21">
                  <c:v>3524</c:v>
                </c:pt>
                <c:pt idx="22">
                  <c:v>3530</c:v>
                </c:pt>
                <c:pt idx="23">
                  <c:v>3525</c:v>
                </c:pt>
                <c:pt idx="24">
                  <c:v>3523</c:v>
                </c:pt>
                <c:pt idx="25">
                  <c:v>3522</c:v>
                </c:pt>
                <c:pt idx="26">
                  <c:v>3523</c:v>
                </c:pt>
                <c:pt idx="27">
                  <c:v>3518</c:v>
                </c:pt>
                <c:pt idx="28">
                  <c:v>3520</c:v>
                </c:pt>
                <c:pt idx="29">
                  <c:v>3518</c:v>
                </c:pt>
                <c:pt idx="30">
                  <c:v>3520</c:v>
                </c:pt>
                <c:pt idx="31">
                  <c:v>3518</c:v>
                </c:pt>
                <c:pt idx="32">
                  <c:v>3519</c:v>
                </c:pt>
                <c:pt idx="33">
                  <c:v>3523</c:v>
                </c:pt>
                <c:pt idx="34">
                  <c:v>3525</c:v>
                </c:pt>
                <c:pt idx="35">
                  <c:v>3524</c:v>
                </c:pt>
                <c:pt idx="36">
                  <c:v>3525</c:v>
                </c:pt>
                <c:pt idx="37">
                  <c:v>3539</c:v>
                </c:pt>
                <c:pt idx="38">
                  <c:v>3546</c:v>
                </c:pt>
                <c:pt idx="39">
                  <c:v>3550</c:v>
                </c:pt>
                <c:pt idx="40">
                  <c:v>3562</c:v>
                </c:pt>
                <c:pt idx="41">
                  <c:v>3565</c:v>
                </c:pt>
                <c:pt idx="42">
                  <c:v>3580</c:v>
                </c:pt>
                <c:pt idx="43">
                  <c:v>3592</c:v>
                </c:pt>
                <c:pt idx="44">
                  <c:v>3605</c:v>
                </c:pt>
                <c:pt idx="45">
                  <c:v>3609</c:v>
                </c:pt>
                <c:pt idx="46">
                  <c:v>3615</c:v>
                </c:pt>
                <c:pt idx="47">
                  <c:v>3608</c:v>
                </c:pt>
                <c:pt idx="48">
                  <c:v>3624</c:v>
                </c:pt>
                <c:pt idx="49">
                  <c:v>3637</c:v>
                </c:pt>
                <c:pt idx="50">
                  <c:v>3651</c:v>
                </c:pt>
                <c:pt idx="51">
                  <c:v>3655</c:v>
                </c:pt>
                <c:pt idx="52">
                  <c:v>3655</c:v>
                </c:pt>
                <c:pt idx="53">
                  <c:v>3657</c:v>
                </c:pt>
                <c:pt idx="54">
                  <c:v>3664</c:v>
                </c:pt>
                <c:pt idx="55">
                  <c:v>3682</c:v>
                </c:pt>
                <c:pt idx="56">
                  <c:v>3702</c:v>
                </c:pt>
                <c:pt idx="57">
                  <c:v>3707</c:v>
                </c:pt>
                <c:pt idx="58">
                  <c:v>3700</c:v>
                </c:pt>
                <c:pt idx="59">
                  <c:v>3702</c:v>
                </c:pt>
                <c:pt idx="60">
                  <c:v>3718</c:v>
                </c:pt>
                <c:pt idx="61">
                  <c:v>3732</c:v>
                </c:pt>
                <c:pt idx="62">
                  <c:v>3734</c:v>
                </c:pt>
                <c:pt idx="63">
                  <c:v>3732</c:v>
                </c:pt>
                <c:pt idx="64">
                  <c:v>3731</c:v>
                </c:pt>
                <c:pt idx="65">
                  <c:v>3727</c:v>
                </c:pt>
                <c:pt idx="66">
                  <c:v>3733</c:v>
                </c:pt>
                <c:pt idx="67">
                  <c:v>3738</c:v>
                </c:pt>
                <c:pt idx="68">
                  <c:v>3750</c:v>
                </c:pt>
                <c:pt idx="69">
                  <c:v>3767</c:v>
                </c:pt>
                <c:pt idx="70">
                  <c:v>3769</c:v>
                </c:pt>
                <c:pt idx="71">
                  <c:v>3788</c:v>
                </c:pt>
                <c:pt idx="72">
                  <c:v>3795</c:v>
                </c:pt>
                <c:pt idx="73">
                  <c:v>3809</c:v>
                </c:pt>
                <c:pt idx="74">
                  <c:v>3814</c:v>
                </c:pt>
                <c:pt idx="75">
                  <c:v>3808</c:v>
                </c:pt>
                <c:pt idx="76">
                  <c:v>3807</c:v>
                </c:pt>
                <c:pt idx="77">
                  <c:v>3810</c:v>
                </c:pt>
                <c:pt idx="78">
                  <c:v>3818</c:v>
                </c:pt>
                <c:pt idx="79">
                  <c:v>3830</c:v>
                </c:pt>
                <c:pt idx="80">
                  <c:v>3840</c:v>
                </c:pt>
                <c:pt idx="81">
                  <c:v>3847</c:v>
                </c:pt>
                <c:pt idx="82">
                  <c:v>3856</c:v>
                </c:pt>
                <c:pt idx="83">
                  <c:v>3859</c:v>
                </c:pt>
                <c:pt idx="84">
                  <c:v>3865</c:v>
                </c:pt>
                <c:pt idx="85">
                  <c:v>3877</c:v>
                </c:pt>
                <c:pt idx="86">
                  <c:v>3880</c:v>
                </c:pt>
                <c:pt idx="87">
                  <c:v>3891</c:v>
                </c:pt>
                <c:pt idx="88">
                  <c:v>3895</c:v>
                </c:pt>
                <c:pt idx="89">
                  <c:v>3902</c:v>
                </c:pt>
                <c:pt idx="90">
                  <c:v>3912</c:v>
                </c:pt>
                <c:pt idx="91">
                  <c:v>3918</c:v>
                </c:pt>
                <c:pt idx="92">
                  <c:v>3926</c:v>
                </c:pt>
                <c:pt idx="93">
                  <c:v>3931</c:v>
                </c:pt>
                <c:pt idx="94">
                  <c:v>3931</c:v>
                </c:pt>
                <c:pt idx="95">
                  <c:v>3931</c:v>
                </c:pt>
                <c:pt idx="96">
                  <c:v>3932</c:v>
                </c:pt>
                <c:pt idx="97">
                  <c:v>3932</c:v>
                </c:pt>
                <c:pt idx="98">
                  <c:v>3937</c:v>
                </c:pt>
                <c:pt idx="99">
                  <c:v>3933</c:v>
                </c:pt>
                <c:pt idx="100">
                  <c:v>3934</c:v>
                </c:pt>
                <c:pt idx="101">
                  <c:v>3941</c:v>
                </c:pt>
                <c:pt idx="102">
                  <c:v>3945</c:v>
                </c:pt>
                <c:pt idx="103">
                  <c:v>3963</c:v>
                </c:pt>
                <c:pt idx="104">
                  <c:v>3969</c:v>
                </c:pt>
                <c:pt idx="105">
                  <c:v>3978</c:v>
                </c:pt>
                <c:pt idx="106">
                  <c:v>3985</c:v>
                </c:pt>
                <c:pt idx="107">
                  <c:v>3991</c:v>
                </c:pt>
                <c:pt idx="108">
                  <c:v>4000</c:v>
                </c:pt>
                <c:pt idx="109">
                  <c:v>3997</c:v>
                </c:pt>
                <c:pt idx="110">
                  <c:v>4000</c:v>
                </c:pt>
                <c:pt idx="111">
                  <c:v>4002</c:v>
                </c:pt>
                <c:pt idx="112">
                  <c:v>4008</c:v>
                </c:pt>
                <c:pt idx="113">
                  <c:v>4013</c:v>
                </c:pt>
                <c:pt idx="114">
                  <c:v>4012</c:v>
                </c:pt>
                <c:pt idx="115">
                  <c:v>4021</c:v>
                </c:pt>
                <c:pt idx="116">
                  <c:v>4023</c:v>
                </c:pt>
                <c:pt idx="117">
                  <c:v>4031</c:v>
                </c:pt>
                <c:pt idx="118">
                  <c:v>4039</c:v>
                </c:pt>
                <c:pt idx="119">
                  <c:v>4047</c:v>
                </c:pt>
                <c:pt idx="120">
                  <c:v>4050</c:v>
                </c:pt>
                <c:pt idx="121">
                  <c:v>4054</c:v>
                </c:pt>
                <c:pt idx="122">
                  <c:v>4054</c:v>
                </c:pt>
                <c:pt idx="123">
                  <c:v>4054</c:v>
                </c:pt>
                <c:pt idx="124">
                  <c:v>4054</c:v>
                </c:pt>
                <c:pt idx="125">
                  <c:v>4057</c:v>
                </c:pt>
                <c:pt idx="126">
                  <c:v>4057</c:v>
                </c:pt>
                <c:pt idx="127">
                  <c:v>4055</c:v>
                </c:pt>
                <c:pt idx="128">
                  <c:v>4055</c:v>
                </c:pt>
                <c:pt idx="129">
                  <c:v>4057</c:v>
                </c:pt>
                <c:pt idx="130">
                  <c:v>4052</c:v>
                </c:pt>
                <c:pt idx="131">
                  <c:v>4057</c:v>
                </c:pt>
                <c:pt idx="132">
                  <c:v>4060</c:v>
                </c:pt>
                <c:pt idx="133">
                  <c:v>4056</c:v>
                </c:pt>
                <c:pt idx="134">
                  <c:v>4060</c:v>
                </c:pt>
                <c:pt idx="135">
                  <c:v>4066</c:v>
                </c:pt>
                <c:pt idx="136">
                  <c:v>4068</c:v>
                </c:pt>
                <c:pt idx="137">
                  <c:v>4067</c:v>
                </c:pt>
                <c:pt idx="138">
                  <c:v>4066</c:v>
                </c:pt>
                <c:pt idx="139">
                  <c:v>4066</c:v>
                </c:pt>
                <c:pt idx="140">
                  <c:v>4081</c:v>
                </c:pt>
                <c:pt idx="141">
                  <c:v>4075</c:v>
                </c:pt>
                <c:pt idx="142">
                  <c:v>4071</c:v>
                </c:pt>
                <c:pt idx="143">
                  <c:v>4067</c:v>
                </c:pt>
                <c:pt idx="144">
                  <c:v>4067</c:v>
                </c:pt>
                <c:pt idx="145">
                  <c:v>4069</c:v>
                </c:pt>
                <c:pt idx="146">
                  <c:v>4068</c:v>
                </c:pt>
                <c:pt idx="147">
                  <c:v>4069</c:v>
                </c:pt>
                <c:pt idx="148">
                  <c:v>4070</c:v>
                </c:pt>
                <c:pt idx="149">
                  <c:v>4070</c:v>
                </c:pt>
                <c:pt idx="150">
                  <c:v>4071</c:v>
                </c:pt>
                <c:pt idx="151">
                  <c:v>4070</c:v>
                </c:pt>
                <c:pt idx="152">
                  <c:v>4072</c:v>
                </c:pt>
                <c:pt idx="153">
                  <c:v>4072</c:v>
                </c:pt>
                <c:pt idx="154">
                  <c:v>4074</c:v>
                </c:pt>
                <c:pt idx="155">
                  <c:v>4077</c:v>
                </c:pt>
                <c:pt idx="156">
                  <c:v>4081</c:v>
                </c:pt>
                <c:pt idx="157">
                  <c:v>4088</c:v>
                </c:pt>
                <c:pt idx="158">
                  <c:v>4087</c:v>
                </c:pt>
                <c:pt idx="159">
                  <c:v>4086</c:v>
                </c:pt>
                <c:pt idx="160">
                  <c:v>4089</c:v>
                </c:pt>
                <c:pt idx="161">
                  <c:v>4087</c:v>
                </c:pt>
                <c:pt idx="162">
                  <c:v>4088</c:v>
                </c:pt>
                <c:pt idx="163">
                  <c:v>4088</c:v>
                </c:pt>
                <c:pt idx="164">
                  <c:v>4087</c:v>
                </c:pt>
                <c:pt idx="165">
                  <c:v>4084</c:v>
                </c:pt>
                <c:pt idx="166">
                  <c:v>4087</c:v>
                </c:pt>
                <c:pt idx="167">
                  <c:v>4087</c:v>
                </c:pt>
                <c:pt idx="168">
                  <c:v>4088</c:v>
                </c:pt>
                <c:pt idx="169">
                  <c:v>4089</c:v>
                </c:pt>
                <c:pt idx="170">
                  <c:v>4087</c:v>
                </c:pt>
                <c:pt idx="171">
                  <c:v>4091</c:v>
                </c:pt>
                <c:pt idx="172">
                  <c:v>4095</c:v>
                </c:pt>
                <c:pt idx="173">
                  <c:v>4094</c:v>
                </c:pt>
                <c:pt idx="174">
                  <c:v>4094</c:v>
                </c:pt>
                <c:pt idx="175">
                  <c:v>4091</c:v>
                </c:pt>
                <c:pt idx="176">
                  <c:v>4092</c:v>
                </c:pt>
                <c:pt idx="177">
                  <c:v>4093</c:v>
                </c:pt>
                <c:pt idx="178">
                  <c:v>4090</c:v>
                </c:pt>
                <c:pt idx="179">
                  <c:v>4089</c:v>
                </c:pt>
                <c:pt idx="180">
                  <c:v>4088</c:v>
                </c:pt>
                <c:pt idx="181">
                  <c:v>4091</c:v>
                </c:pt>
                <c:pt idx="182">
                  <c:v>4087</c:v>
                </c:pt>
                <c:pt idx="183">
                  <c:v>4087</c:v>
                </c:pt>
                <c:pt idx="184">
                  <c:v>4092</c:v>
                </c:pt>
                <c:pt idx="185">
                  <c:v>4086</c:v>
                </c:pt>
                <c:pt idx="186">
                  <c:v>4089</c:v>
                </c:pt>
                <c:pt idx="187">
                  <c:v>4086</c:v>
                </c:pt>
                <c:pt idx="188">
                  <c:v>4088</c:v>
                </c:pt>
                <c:pt idx="189">
                  <c:v>4090</c:v>
                </c:pt>
                <c:pt idx="190">
                  <c:v>4091</c:v>
                </c:pt>
                <c:pt idx="191">
                  <c:v>4099</c:v>
                </c:pt>
                <c:pt idx="192">
                  <c:v>4100</c:v>
                </c:pt>
                <c:pt idx="193">
                  <c:v>4101</c:v>
                </c:pt>
                <c:pt idx="194">
                  <c:v>4100</c:v>
                </c:pt>
                <c:pt idx="195">
                  <c:v>4098</c:v>
                </c:pt>
                <c:pt idx="196">
                  <c:v>4102</c:v>
                </c:pt>
                <c:pt idx="197">
                  <c:v>4096</c:v>
                </c:pt>
                <c:pt idx="198">
                  <c:v>4092</c:v>
                </c:pt>
                <c:pt idx="199">
                  <c:v>4090</c:v>
                </c:pt>
                <c:pt idx="200">
                  <c:v>4096</c:v>
                </c:pt>
                <c:pt idx="201">
                  <c:v>4109</c:v>
                </c:pt>
                <c:pt idx="202">
                  <c:v>4096</c:v>
                </c:pt>
                <c:pt idx="203">
                  <c:v>4095</c:v>
                </c:pt>
                <c:pt idx="204">
                  <c:v>4095</c:v>
                </c:pt>
                <c:pt idx="205">
                  <c:v>4093</c:v>
                </c:pt>
                <c:pt idx="206">
                  <c:v>4093</c:v>
                </c:pt>
                <c:pt idx="207">
                  <c:v>4098</c:v>
                </c:pt>
                <c:pt idx="208">
                  <c:v>4093</c:v>
                </c:pt>
                <c:pt idx="209">
                  <c:v>4097</c:v>
                </c:pt>
                <c:pt idx="210">
                  <c:v>4093</c:v>
                </c:pt>
                <c:pt idx="211">
                  <c:v>4090</c:v>
                </c:pt>
                <c:pt idx="212">
                  <c:v>4091</c:v>
                </c:pt>
                <c:pt idx="213">
                  <c:v>4088</c:v>
                </c:pt>
                <c:pt idx="214">
                  <c:v>4090</c:v>
                </c:pt>
                <c:pt idx="215">
                  <c:v>4088</c:v>
                </c:pt>
                <c:pt idx="216">
                  <c:v>4094</c:v>
                </c:pt>
                <c:pt idx="217">
                  <c:v>4094</c:v>
                </c:pt>
                <c:pt idx="218">
                  <c:v>4094</c:v>
                </c:pt>
                <c:pt idx="219">
                  <c:v>4095</c:v>
                </c:pt>
                <c:pt idx="220">
                  <c:v>4097</c:v>
                </c:pt>
                <c:pt idx="221">
                  <c:v>4098</c:v>
                </c:pt>
                <c:pt idx="222">
                  <c:v>4100</c:v>
                </c:pt>
                <c:pt idx="223">
                  <c:v>4099</c:v>
                </c:pt>
                <c:pt idx="224">
                  <c:v>4101</c:v>
                </c:pt>
                <c:pt idx="225">
                  <c:v>4106</c:v>
                </c:pt>
                <c:pt idx="226">
                  <c:v>4109</c:v>
                </c:pt>
                <c:pt idx="227">
                  <c:v>4110</c:v>
                </c:pt>
                <c:pt idx="228">
                  <c:v>4113</c:v>
                </c:pt>
                <c:pt idx="229">
                  <c:v>4109</c:v>
                </c:pt>
                <c:pt idx="230">
                  <c:v>4106</c:v>
                </c:pt>
                <c:pt idx="231">
                  <c:v>4107</c:v>
                </c:pt>
                <c:pt idx="232">
                  <c:v>4104</c:v>
                </c:pt>
                <c:pt idx="233">
                  <c:v>4105</c:v>
                </c:pt>
                <c:pt idx="234">
                  <c:v>4104</c:v>
                </c:pt>
                <c:pt idx="235">
                  <c:v>4106</c:v>
                </c:pt>
                <c:pt idx="236">
                  <c:v>4103</c:v>
                </c:pt>
                <c:pt idx="237">
                  <c:v>4106</c:v>
                </c:pt>
                <c:pt idx="238">
                  <c:v>4106</c:v>
                </c:pt>
                <c:pt idx="239">
                  <c:v>4109</c:v>
                </c:pt>
                <c:pt idx="240">
                  <c:v>4110</c:v>
                </c:pt>
                <c:pt idx="241">
                  <c:v>4113</c:v>
                </c:pt>
                <c:pt idx="242">
                  <c:v>4113</c:v>
                </c:pt>
                <c:pt idx="243">
                  <c:v>4115</c:v>
                </c:pt>
                <c:pt idx="244">
                  <c:v>4117</c:v>
                </c:pt>
                <c:pt idx="245">
                  <c:v>4123</c:v>
                </c:pt>
                <c:pt idx="246">
                  <c:v>4120</c:v>
                </c:pt>
                <c:pt idx="247">
                  <c:v>4150</c:v>
                </c:pt>
                <c:pt idx="248">
                  <c:v>4149</c:v>
                </c:pt>
                <c:pt idx="249">
                  <c:v>4150</c:v>
                </c:pt>
                <c:pt idx="250">
                  <c:v>4142</c:v>
                </c:pt>
                <c:pt idx="251">
                  <c:v>4140</c:v>
                </c:pt>
                <c:pt idx="252">
                  <c:v>4149</c:v>
                </c:pt>
                <c:pt idx="253">
                  <c:v>4164</c:v>
                </c:pt>
                <c:pt idx="254">
                  <c:v>4169</c:v>
                </c:pt>
                <c:pt idx="255">
                  <c:v>4200</c:v>
                </c:pt>
                <c:pt idx="256">
                  <c:v>4203</c:v>
                </c:pt>
                <c:pt idx="257">
                  <c:v>4212</c:v>
                </c:pt>
                <c:pt idx="258">
                  <c:v>4217</c:v>
                </c:pt>
                <c:pt idx="259">
                  <c:v>4219</c:v>
                </c:pt>
                <c:pt idx="260">
                  <c:v>4221</c:v>
                </c:pt>
                <c:pt idx="261">
                  <c:v>4226</c:v>
                </c:pt>
                <c:pt idx="262">
                  <c:v>4234</c:v>
                </c:pt>
                <c:pt idx="263">
                  <c:v>4238</c:v>
                </c:pt>
                <c:pt idx="264">
                  <c:v>4258</c:v>
                </c:pt>
                <c:pt idx="265">
                  <c:v>4258</c:v>
                </c:pt>
                <c:pt idx="266">
                  <c:v>4289</c:v>
                </c:pt>
                <c:pt idx="267">
                  <c:v>4360</c:v>
                </c:pt>
                <c:pt idx="268">
                  <c:v>4361</c:v>
                </c:pt>
                <c:pt idx="269">
                  <c:v>4365</c:v>
                </c:pt>
                <c:pt idx="270">
                  <c:v>4370</c:v>
                </c:pt>
                <c:pt idx="271">
                  <c:v>4375</c:v>
                </c:pt>
                <c:pt idx="272">
                  <c:v>4376</c:v>
                </c:pt>
                <c:pt idx="273">
                  <c:v>4375</c:v>
                </c:pt>
                <c:pt idx="274">
                  <c:v>4377</c:v>
                </c:pt>
                <c:pt idx="275">
                  <c:v>4376</c:v>
                </c:pt>
                <c:pt idx="276">
                  <c:v>4380</c:v>
                </c:pt>
                <c:pt idx="277">
                  <c:v>4377</c:v>
                </c:pt>
                <c:pt idx="278">
                  <c:v>4379</c:v>
                </c:pt>
                <c:pt idx="279">
                  <c:v>4378</c:v>
                </c:pt>
                <c:pt idx="280">
                  <c:v>4385</c:v>
                </c:pt>
                <c:pt idx="281">
                  <c:v>4383</c:v>
                </c:pt>
                <c:pt idx="282">
                  <c:v>4381</c:v>
                </c:pt>
                <c:pt idx="283">
                  <c:v>4380</c:v>
                </c:pt>
                <c:pt idx="284">
                  <c:v>4382</c:v>
                </c:pt>
                <c:pt idx="285">
                  <c:v>4377</c:v>
                </c:pt>
                <c:pt idx="286">
                  <c:v>4379</c:v>
                </c:pt>
                <c:pt idx="287">
                  <c:v>4374</c:v>
                </c:pt>
                <c:pt idx="288">
                  <c:v>4375</c:v>
                </c:pt>
                <c:pt idx="289">
                  <c:v>4375</c:v>
                </c:pt>
                <c:pt idx="290">
                  <c:v>4374</c:v>
                </c:pt>
                <c:pt idx="291">
                  <c:v>4372</c:v>
                </c:pt>
                <c:pt idx="292">
                  <c:v>4373</c:v>
                </c:pt>
                <c:pt idx="293">
                  <c:v>4378</c:v>
                </c:pt>
                <c:pt idx="294">
                  <c:v>4384</c:v>
                </c:pt>
                <c:pt idx="295">
                  <c:v>4385</c:v>
                </c:pt>
                <c:pt idx="296">
                  <c:v>4391</c:v>
                </c:pt>
                <c:pt idx="297">
                  <c:v>4388</c:v>
                </c:pt>
                <c:pt idx="298">
                  <c:v>4387</c:v>
                </c:pt>
                <c:pt idx="299">
                  <c:v>4404</c:v>
                </c:pt>
                <c:pt idx="300">
                  <c:v>4478</c:v>
                </c:pt>
                <c:pt idx="301">
                  <c:v>4485</c:v>
                </c:pt>
                <c:pt idx="302">
                  <c:v>4477</c:v>
                </c:pt>
                <c:pt idx="303">
                  <c:v>4472</c:v>
                </c:pt>
                <c:pt idx="304">
                  <c:v>4475</c:v>
                </c:pt>
                <c:pt idx="305">
                  <c:v>4478</c:v>
                </c:pt>
                <c:pt idx="306">
                  <c:v>4478</c:v>
                </c:pt>
                <c:pt idx="307">
                  <c:v>4482</c:v>
                </c:pt>
                <c:pt idx="308">
                  <c:v>4479</c:v>
                </c:pt>
                <c:pt idx="309">
                  <c:v>4481</c:v>
                </c:pt>
                <c:pt idx="310">
                  <c:v>4481</c:v>
                </c:pt>
                <c:pt idx="311">
                  <c:v>4481</c:v>
                </c:pt>
                <c:pt idx="312">
                  <c:v>4484</c:v>
                </c:pt>
                <c:pt idx="313">
                  <c:v>4483</c:v>
                </c:pt>
                <c:pt idx="314">
                  <c:v>4485</c:v>
                </c:pt>
                <c:pt idx="315">
                  <c:v>4486</c:v>
                </c:pt>
                <c:pt idx="316">
                  <c:v>4489</c:v>
                </c:pt>
                <c:pt idx="317">
                  <c:v>4495</c:v>
                </c:pt>
                <c:pt idx="318">
                  <c:v>4500</c:v>
                </c:pt>
                <c:pt idx="319">
                  <c:v>4501</c:v>
                </c:pt>
                <c:pt idx="320">
                  <c:v>4497</c:v>
                </c:pt>
                <c:pt idx="321">
                  <c:v>4498</c:v>
                </c:pt>
                <c:pt idx="322">
                  <c:v>4493</c:v>
                </c:pt>
                <c:pt idx="323">
                  <c:v>4490</c:v>
                </c:pt>
                <c:pt idx="324">
                  <c:v>4492</c:v>
                </c:pt>
                <c:pt idx="325">
                  <c:v>4490</c:v>
                </c:pt>
                <c:pt idx="326">
                  <c:v>4488</c:v>
                </c:pt>
                <c:pt idx="327">
                  <c:v>4476</c:v>
                </c:pt>
                <c:pt idx="328">
                  <c:v>4460</c:v>
                </c:pt>
                <c:pt idx="329">
                  <c:v>4461</c:v>
                </c:pt>
                <c:pt idx="330">
                  <c:v>4453</c:v>
                </c:pt>
                <c:pt idx="331">
                  <c:v>4464</c:v>
                </c:pt>
                <c:pt idx="332">
                  <c:v>4463</c:v>
                </c:pt>
                <c:pt idx="333">
                  <c:v>4461</c:v>
                </c:pt>
                <c:pt idx="334">
                  <c:v>4452</c:v>
                </c:pt>
                <c:pt idx="335">
                  <c:v>4454</c:v>
                </c:pt>
                <c:pt idx="336">
                  <c:v>4452</c:v>
                </c:pt>
                <c:pt idx="337">
                  <c:v>4454</c:v>
                </c:pt>
                <c:pt idx="338">
                  <c:v>4455</c:v>
                </c:pt>
                <c:pt idx="339">
                  <c:v>4455</c:v>
                </c:pt>
                <c:pt idx="340">
                  <c:v>4452</c:v>
                </c:pt>
                <c:pt idx="341">
                  <c:v>4454</c:v>
                </c:pt>
                <c:pt idx="342">
                  <c:v>4455</c:v>
                </c:pt>
                <c:pt idx="343">
                  <c:v>4452</c:v>
                </c:pt>
                <c:pt idx="344">
                  <c:v>4463</c:v>
                </c:pt>
                <c:pt idx="345">
                  <c:v>4516</c:v>
                </c:pt>
                <c:pt idx="346">
                  <c:v>4573</c:v>
                </c:pt>
                <c:pt idx="347">
                  <c:v>4571</c:v>
                </c:pt>
                <c:pt idx="348">
                  <c:v>4631</c:v>
                </c:pt>
                <c:pt idx="349">
                  <c:v>4672</c:v>
                </c:pt>
                <c:pt idx="350">
                  <c:v>4673</c:v>
                </c:pt>
                <c:pt idx="351">
                  <c:v>4675</c:v>
                </c:pt>
                <c:pt idx="352">
                  <c:v>4678</c:v>
                </c:pt>
                <c:pt idx="353">
                  <c:v>4677</c:v>
                </c:pt>
                <c:pt idx="354">
                  <c:v>4675</c:v>
                </c:pt>
                <c:pt idx="355">
                  <c:v>4685</c:v>
                </c:pt>
                <c:pt idx="356">
                  <c:v>4729</c:v>
                </c:pt>
                <c:pt idx="357">
                  <c:v>4729</c:v>
                </c:pt>
                <c:pt idx="358">
                  <c:v>4750</c:v>
                </c:pt>
                <c:pt idx="359">
                  <c:v>4762</c:v>
                </c:pt>
                <c:pt idx="360">
                  <c:v>4761</c:v>
                </c:pt>
                <c:pt idx="361">
                  <c:v>4758</c:v>
                </c:pt>
                <c:pt idx="362">
                  <c:v>4760</c:v>
                </c:pt>
                <c:pt idx="363">
                  <c:v>4760</c:v>
                </c:pt>
                <c:pt idx="364">
                  <c:v>4764</c:v>
                </c:pt>
                <c:pt idx="365">
                  <c:v>4764</c:v>
                </c:pt>
                <c:pt idx="366">
                  <c:v>4771</c:v>
                </c:pt>
                <c:pt idx="367">
                  <c:v>4775</c:v>
                </c:pt>
                <c:pt idx="368">
                  <c:v>4776</c:v>
                </c:pt>
                <c:pt idx="369">
                  <c:v>4774</c:v>
                </c:pt>
                <c:pt idx="370">
                  <c:v>4774</c:v>
                </c:pt>
                <c:pt idx="371">
                  <c:v>4776</c:v>
                </c:pt>
                <c:pt idx="372">
                  <c:v>4780</c:v>
                </c:pt>
                <c:pt idx="373">
                  <c:v>4778</c:v>
                </c:pt>
                <c:pt idx="374">
                  <c:v>4775</c:v>
                </c:pt>
                <c:pt idx="375">
                  <c:v>4775</c:v>
                </c:pt>
                <c:pt idx="376">
                  <c:v>4773</c:v>
                </c:pt>
                <c:pt idx="377">
                  <c:v>4777</c:v>
                </c:pt>
                <c:pt idx="378">
                  <c:v>4770</c:v>
                </c:pt>
                <c:pt idx="379">
                  <c:v>4778</c:v>
                </c:pt>
                <c:pt idx="380">
                  <c:v>4775</c:v>
                </c:pt>
                <c:pt idx="381">
                  <c:v>4781</c:v>
                </c:pt>
                <c:pt idx="382">
                  <c:v>4779</c:v>
                </c:pt>
                <c:pt idx="383">
                  <c:v>4781</c:v>
                </c:pt>
                <c:pt idx="384">
                  <c:v>4779</c:v>
                </c:pt>
                <c:pt idx="385">
                  <c:v>4779</c:v>
                </c:pt>
                <c:pt idx="386">
                  <c:v>4781</c:v>
                </c:pt>
                <c:pt idx="387">
                  <c:v>4783</c:v>
                </c:pt>
                <c:pt idx="388">
                  <c:v>4776</c:v>
                </c:pt>
                <c:pt idx="389">
                  <c:v>4768</c:v>
                </c:pt>
                <c:pt idx="390">
                  <c:v>4769</c:v>
                </c:pt>
                <c:pt idx="391">
                  <c:v>4765</c:v>
                </c:pt>
                <c:pt idx="392">
                  <c:v>4768</c:v>
                </c:pt>
                <c:pt idx="393">
                  <c:v>4775</c:v>
                </c:pt>
                <c:pt idx="394">
                  <c:v>4774</c:v>
                </c:pt>
                <c:pt idx="395">
                  <c:v>4772</c:v>
                </c:pt>
                <c:pt idx="396">
                  <c:v>4770</c:v>
                </c:pt>
                <c:pt idx="397">
                  <c:v>4771</c:v>
                </c:pt>
                <c:pt idx="398">
                  <c:v>4777</c:v>
                </c:pt>
                <c:pt idx="399">
                  <c:v>4770</c:v>
                </c:pt>
                <c:pt idx="400">
                  <c:v>4777</c:v>
                </c:pt>
                <c:pt idx="401">
                  <c:v>4778</c:v>
                </c:pt>
                <c:pt idx="402">
                  <c:v>4773</c:v>
                </c:pt>
                <c:pt idx="403">
                  <c:v>4781</c:v>
                </c:pt>
                <c:pt idx="404">
                  <c:v>4784</c:v>
                </c:pt>
                <c:pt idx="405">
                  <c:v>4786</c:v>
                </c:pt>
                <c:pt idx="406">
                  <c:v>4783</c:v>
                </c:pt>
                <c:pt idx="407">
                  <c:v>4783</c:v>
                </c:pt>
                <c:pt idx="408">
                  <c:v>4782</c:v>
                </c:pt>
                <c:pt idx="409">
                  <c:v>4781</c:v>
                </c:pt>
                <c:pt idx="410">
                  <c:v>4777</c:v>
                </c:pt>
                <c:pt idx="411">
                  <c:v>4783</c:v>
                </c:pt>
                <c:pt idx="412">
                  <c:v>4781</c:v>
                </c:pt>
                <c:pt idx="413">
                  <c:v>4781</c:v>
                </c:pt>
                <c:pt idx="414">
                  <c:v>4795</c:v>
                </c:pt>
                <c:pt idx="415">
                  <c:v>4799</c:v>
                </c:pt>
                <c:pt idx="416">
                  <c:v>4792</c:v>
                </c:pt>
                <c:pt idx="417">
                  <c:v>4792</c:v>
                </c:pt>
                <c:pt idx="418">
                  <c:v>4796</c:v>
                </c:pt>
                <c:pt idx="419">
                  <c:v>4799</c:v>
                </c:pt>
                <c:pt idx="420">
                  <c:v>4795</c:v>
                </c:pt>
                <c:pt idx="421">
                  <c:v>4791</c:v>
                </c:pt>
                <c:pt idx="422">
                  <c:v>4789</c:v>
                </c:pt>
                <c:pt idx="423">
                  <c:v>4780</c:v>
                </c:pt>
                <c:pt idx="424">
                  <c:v>4775</c:v>
                </c:pt>
                <c:pt idx="425">
                  <c:v>4777</c:v>
                </c:pt>
                <c:pt idx="426">
                  <c:v>4779</c:v>
                </c:pt>
                <c:pt idx="427">
                  <c:v>4774</c:v>
                </c:pt>
                <c:pt idx="428">
                  <c:v>4773</c:v>
                </c:pt>
                <c:pt idx="429">
                  <c:v>4776</c:v>
                </c:pt>
                <c:pt idx="430">
                  <c:v>4779</c:v>
                </c:pt>
                <c:pt idx="431">
                  <c:v>4779</c:v>
                </c:pt>
                <c:pt idx="432">
                  <c:v>4786</c:v>
                </c:pt>
                <c:pt idx="433">
                  <c:v>4785</c:v>
                </c:pt>
                <c:pt idx="434">
                  <c:v>4784</c:v>
                </c:pt>
                <c:pt idx="435">
                  <c:v>4772</c:v>
                </c:pt>
                <c:pt idx="436">
                  <c:v>4775</c:v>
                </c:pt>
                <c:pt idx="437">
                  <c:v>4778</c:v>
                </c:pt>
                <c:pt idx="438">
                  <c:v>4774</c:v>
                </c:pt>
                <c:pt idx="439">
                  <c:v>4769</c:v>
                </c:pt>
                <c:pt idx="440">
                  <c:v>4764</c:v>
                </c:pt>
                <c:pt idx="441">
                  <c:v>4773</c:v>
                </c:pt>
                <c:pt idx="442">
                  <c:v>4771</c:v>
                </c:pt>
                <c:pt idx="443">
                  <c:v>4767</c:v>
                </c:pt>
                <c:pt idx="444">
                  <c:v>4778</c:v>
                </c:pt>
                <c:pt idx="445">
                  <c:v>4772</c:v>
                </c:pt>
                <c:pt idx="446">
                  <c:v>4775</c:v>
                </c:pt>
                <c:pt idx="447">
                  <c:v>4783</c:v>
                </c:pt>
                <c:pt idx="448">
                  <c:v>4785</c:v>
                </c:pt>
                <c:pt idx="449">
                  <c:v>4783</c:v>
                </c:pt>
                <c:pt idx="450">
                  <c:v>4786</c:v>
                </c:pt>
                <c:pt idx="451">
                  <c:v>4789</c:v>
                </c:pt>
                <c:pt idx="452">
                  <c:v>4782</c:v>
                </c:pt>
                <c:pt idx="453">
                  <c:v>4786</c:v>
                </c:pt>
                <c:pt idx="454">
                  <c:v>4785</c:v>
                </c:pt>
                <c:pt idx="455">
                  <c:v>4788</c:v>
                </c:pt>
                <c:pt idx="456">
                  <c:v>4787</c:v>
                </c:pt>
                <c:pt idx="457">
                  <c:v>4786</c:v>
                </c:pt>
                <c:pt idx="458">
                  <c:v>4782</c:v>
                </c:pt>
                <c:pt idx="459">
                  <c:v>4784</c:v>
                </c:pt>
                <c:pt idx="460">
                  <c:v>4774</c:v>
                </c:pt>
                <c:pt idx="461">
                  <c:v>4777</c:v>
                </c:pt>
                <c:pt idx="462">
                  <c:v>4782</c:v>
                </c:pt>
                <c:pt idx="463">
                  <c:v>4773</c:v>
                </c:pt>
                <c:pt idx="464">
                  <c:v>4774</c:v>
                </c:pt>
                <c:pt idx="465">
                  <c:v>4778</c:v>
                </c:pt>
                <c:pt idx="466">
                  <c:v>4780</c:v>
                </c:pt>
                <c:pt idx="467">
                  <c:v>4781</c:v>
                </c:pt>
                <c:pt idx="468">
                  <c:v>4784</c:v>
                </c:pt>
                <c:pt idx="469">
                  <c:v>4788</c:v>
                </c:pt>
                <c:pt idx="470">
                  <c:v>4782</c:v>
                </c:pt>
                <c:pt idx="471">
                  <c:v>4764</c:v>
                </c:pt>
                <c:pt idx="472">
                  <c:v>4756</c:v>
                </c:pt>
                <c:pt idx="473">
                  <c:v>4762</c:v>
                </c:pt>
                <c:pt idx="474">
                  <c:v>4754</c:v>
                </c:pt>
                <c:pt idx="475">
                  <c:v>4756</c:v>
                </c:pt>
                <c:pt idx="476">
                  <c:v>4758</c:v>
                </c:pt>
                <c:pt idx="477">
                  <c:v>4762</c:v>
                </c:pt>
                <c:pt idx="478">
                  <c:v>4761</c:v>
                </c:pt>
                <c:pt idx="479">
                  <c:v>4767</c:v>
                </c:pt>
                <c:pt idx="480">
                  <c:v>4772</c:v>
                </c:pt>
                <c:pt idx="481">
                  <c:v>4770</c:v>
                </c:pt>
                <c:pt idx="482">
                  <c:v>4775</c:v>
                </c:pt>
                <c:pt idx="483">
                  <c:v>4771</c:v>
                </c:pt>
                <c:pt idx="484">
                  <c:v>4772</c:v>
                </c:pt>
                <c:pt idx="485">
                  <c:v>4773</c:v>
                </c:pt>
                <c:pt idx="486">
                  <c:v>4766</c:v>
                </c:pt>
                <c:pt idx="487">
                  <c:v>4765</c:v>
                </c:pt>
                <c:pt idx="488">
                  <c:v>4762</c:v>
                </c:pt>
                <c:pt idx="489">
                  <c:v>4760</c:v>
                </c:pt>
                <c:pt idx="490">
                  <c:v>4769</c:v>
                </c:pt>
                <c:pt idx="491">
                  <c:v>4771</c:v>
                </c:pt>
                <c:pt idx="492">
                  <c:v>4765</c:v>
                </c:pt>
                <c:pt idx="493">
                  <c:v>4765</c:v>
                </c:pt>
                <c:pt idx="494">
                  <c:v>4766</c:v>
                </c:pt>
                <c:pt idx="495">
                  <c:v>4767</c:v>
                </c:pt>
                <c:pt idx="496">
                  <c:v>4768</c:v>
                </c:pt>
                <c:pt idx="497">
                  <c:v>4765</c:v>
                </c:pt>
                <c:pt idx="498">
                  <c:v>4764</c:v>
                </c:pt>
                <c:pt idx="499">
                  <c:v>4773</c:v>
                </c:pt>
                <c:pt idx="500">
                  <c:v>4765</c:v>
                </c:pt>
                <c:pt idx="501">
                  <c:v>4772</c:v>
                </c:pt>
                <c:pt idx="502">
                  <c:v>4772</c:v>
                </c:pt>
                <c:pt idx="503">
                  <c:v>4777</c:v>
                </c:pt>
                <c:pt idx="504">
                  <c:v>4768</c:v>
                </c:pt>
                <c:pt idx="505">
                  <c:v>4772</c:v>
                </c:pt>
                <c:pt idx="506">
                  <c:v>4770</c:v>
                </c:pt>
                <c:pt idx="507">
                  <c:v>4773</c:v>
                </c:pt>
                <c:pt idx="508">
                  <c:v>4774</c:v>
                </c:pt>
                <c:pt idx="509">
                  <c:v>4760</c:v>
                </c:pt>
                <c:pt idx="510">
                  <c:v>4766</c:v>
                </c:pt>
                <c:pt idx="511">
                  <c:v>4761</c:v>
                </c:pt>
                <c:pt idx="512">
                  <c:v>4758</c:v>
                </c:pt>
                <c:pt idx="513">
                  <c:v>4761</c:v>
                </c:pt>
                <c:pt idx="514">
                  <c:v>4766</c:v>
                </c:pt>
                <c:pt idx="515">
                  <c:v>4767</c:v>
                </c:pt>
                <c:pt idx="516">
                  <c:v>4769</c:v>
                </c:pt>
                <c:pt idx="517">
                  <c:v>4771</c:v>
                </c:pt>
                <c:pt idx="518">
                  <c:v>4766</c:v>
                </c:pt>
                <c:pt idx="519">
                  <c:v>4772</c:v>
                </c:pt>
                <c:pt idx="520">
                  <c:v>4774</c:v>
                </c:pt>
                <c:pt idx="521">
                  <c:v>4772</c:v>
                </c:pt>
                <c:pt idx="522">
                  <c:v>4776</c:v>
                </c:pt>
                <c:pt idx="523">
                  <c:v>4776</c:v>
                </c:pt>
                <c:pt idx="524">
                  <c:v>4778</c:v>
                </c:pt>
                <c:pt idx="525">
                  <c:v>4775</c:v>
                </c:pt>
                <c:pt idx="526">
                  <c:v>4778</c:v>
                </c:pt>
                <c:pt idx="527">
                  <c:v>4772</c:v>
                </c:pt>
              </c:numCache>
            </c:numRef>
          </c:val>
          <c:extLst>
            <c:ext xmlns:c16="http://schemas.microsoft.com/office/drawing/2014/chart" uri="{C3380CC4-5D6E-409C-BE32-E72D297353CC}">
              <c16:uniqueId val="{00000002-426D-4173-9FCC-9DDDA44A2362}"/>
            </c:ext>
          </c:extLst>
        </c:ser>
        <c:ser>
          <c:idx val="3"/>
          <c:order val="3"/>
          <c:tx>
            <c:strRef>
              <c:f>'Figure 8'!$F$2</c:f>
              <c:strCache>
                <c:ptCount val="1"/>
                <c:pt idx="0">
                  <c:v>WIND</c:v>
                </c:pt>
              </c:strCache>
            </c:strRef>
          </c:tx>
          <c:spPr>
            <a:solidFill>
              <a:schemeClr val="accent4"/>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8'!$F$3:$F$530</c:f>
              <c:numCache>
                <c:formatCode>General</c:formatCode>
                <c:ptCount val="528"/>
                <c:pt idx="0">
                  <c:v>17556</c:v>
                </c:pt>
                <c:pt idx="1">
                  <c:v>18032</c:v>
                </c:pt>
                <c:pt idx="2">
                  <c:v>18629</c:v>
                </c:pt>
                <c:pt idx="3">
                  <c:v>19118</c:v>
                </c:pt>
                <c:pt idx="4">
                  <c:v>19562</c:v>
                </c:pt>
                <c:pt idx="5">
                  <c:v>19345</c:v>
                </c:pt>
                <c:pt idx="6">
                  <c:v>19772</c:v>
                </c:pt>
                <c:pt idx="7">
                  <c:v>20211</c:v>
                </c:pt>
                <c:pt idx="8">
                  <c:v>20157</c:v>
                </c:pt>
                <c:pt idx="9">
                  <c:v>20113</c:v>
                </c:pt>
                <c:pt idx="10">
                  <c:v>20069</c:v>
                </c:pt>
                <c:pt idx="11">
                  <c:v>19950</c:v>
                </c:pt>
                <c:pt idx="12">
                  <c:v>20066</c:v>
                </c:pt>
                <c:pt idx="13">
                  <c:v>20077</c:v>
                </c:pt>
                <c:pt idx="14">
                  <c:v>20090</c:v>
                </c:pt>
                <c:pt idx="15">
                  <c:v>20246</c:v>
                </c:pt>
                <c:pt idx="16">
                  <c:v>20103</c:v>
                </c:pt>
                <c:pt idx="17">
                  <c:v>20576</c:v>
                </c:pt>
                <c:pt idx="18">
                  <c:v>20801</c:v>
                </c:pt>
                <c:pt idx="19">
                  <c:v>20621</c:v>
                </c:pt>
                <c:pt idx="20">
                  <c:v>20496</c:v>
                </c:pt>
                <c:pt idx="21">
                  <c:v>20488</c:v>
                </c:pt>
                <c:pt idx="22">
                  <c:v>20413</c:v>
                </c:pt>
                <c:pt idx="23">
                  <c:v>20383</c:v>
                </c:pt>
                <c:pt idx="24">
                  <c:v>20144</c:v>
                </c:pt>
                <c:pt idx="25">
                  <c:v>19899</c:v>
                </c:pt>
                <c:pt idx="26">
                  <c:v>19746</c:v>
                </c:pt>
                <c:pt idx="27">
                  <c:v>19575</c:v>
                </c:pt>
                <c:pt idx="28">
                  <c:v>19581</c:v>
                </c:pt>
                <c:pt idx="29">
                  <c:v>19261</c:v>
                </c:pt>
                <c:pt idx="30">
                  <c:v>19092</c:v>
                </c:pt>
                <c:pt idx="31">
                  <c:v>18933</c:v>
                </c:pt>
                <c:pt idx="32">
                  <c:v>18871</c:v>
                </c:pt>
                <c:pt idx="33">
                  <c:v>18563</c:v>
                </c:pt>
                <c:pt idx="34">
                  <c:v>18162</c:v>
                </c:pt>
                <c:pt idx="35">
                  <c:v>17952</c:v>
                </c:pt>
                <c:pt idx="36">
                  <c:v>17948</c:v>
                </c:pt>
                <c:pt idx="37">
                  <c:v>17771</c:v>
                </c:pt>
                <c:pt idx="38">
                  <c:v>17581</c:v>
                </c:pt>
                <c:pt idx="39">
                  <c:v>17531</c:v>
                </c:pt>
                <c:pt idx="40">
                  <c:v>17429</c:v>
                </c:pt>
                <c:pt idx="41">
                  <c:v>17646</c:v>
                </c:pt>
                <c:pt idx="42">
                  <c:v>17476</c:v>
                </c:pt>
                <c:pt idx="43">
                  <c:v>17525</c:v>
                </c:pt>
                <c:pt idx="44">
                  <c:v>17243</c:v>
                </c:pt>
                <c:pt idx="45">
                  <c:v>17068</c:v>
                </c:pt>
                <c:pt idx="46">
                  <c:v>17178</c:v>
                </c:pt>
                <c:pt idx="47">
                  <c:v>17293</c:v>
                </c:pt>
                <c:pt idx="48">
                  <c:v>17623</c:v>
                </c:pt>
                <c:pt idx="49">
                  <c:v>17670</c:v>
                </c:pt>
                <c:pt idx="50">
                  <c:v>17401</c:v>
                </c:pt>
                <c:pt idx="51">
                  <c:v>17323</c:v>
                </c:pt>
                <c:pt idx="52">
                  <c:v>17428</c:v>
                </c:pt>
                <c:pt idx="53">
                  <c:v>17465</c:v>
                </c:pt>
                <c:pt idx="54">
                  <c:v>17474</c:v>
                </c:pt>
                <c:pt idx="55">
                  <c:v>17520</c:v>
                </c:pt>
                <c:pt idx="56">
                  <c:v>17563</c:v>
                </c:pt>
                <c:pt idx="57">
                  <c:v>17513</c:v>
                </c:pt>
                <c:pt idx="58">
                  <c:v>17652</c:v>
                </c:pt>
                <c:pt idx="59">
                  <c:v>17862</c:v>
                </c:pt>
                <c:pt idx="60">
                  <c:v>18105</c:v>
                </c:pt>
                <c:pt idx="61">
                  <c:v>17823</c:v>
                </c:pt>
                <c:pt idx="62">
                  <c:v>17249</c:v>
                </c:pt>
                <c:pt idx="63">
                  <c:v>16740</c:v>
                </c:pt>
                <c:pt idx="64">
                  <c:v>16327</c:v>
                </c:pt>
                <c:pt idx="65">
                  <c:v>15689</c:v>
                </c:pt>
                <c:pt idx="66">
                  <c:v>15493</c:v>
                </c:pt>
                <c:pt idx="67">
                  <c:v>14962</c:v>
                </c:pt>
                <c:pt idx="68">
                  <c:v>14627</c:v>
                </c:pt>
                <c:pt idx="69">
                  <c:v>14328</c:v>
                </c:pt>
                <c:pt idx="70">
                  <c:v>13784</c:v>
                </c:pt>
                <c:pt idx="71">
                  <c:v>13446</c:v>
                </c:pt>
                <c:pt idx="72">
                  <c:v>13038</c:v>
                </c:pt>
                <c:pt idx="73">
                  <c:v>12541</c:v>
                </c:pt>
                <c:pt idx="74">
                  <c:v>12362</c:v>
                </c:pt>
                <c:pt idx="75">
                  <c:v>12050</c:v>
                </c:pt>
                <c:pt idx="76">
                  <c:v>11891</c:v>
                </c:pt>
                <c:pt idx="77">
                  <c:v>11831</c:v>
                </c:pt>
                <c:pt idx="78">
                  <c:v>11612</c:v>
                </c:pt>
                <c:pt idx="79">
                  <c:v>11621</c:v>
                </c:pt>
                <c:pt idx="80">
                  <c:v>11636</c:v>
                </c:pt>
                <c:pt idx="81">
                  <c:v>11561</c:v>
                </c:pt>
                <c:pt idx="82">
                  <c:v>11649</c:v>
                </c:pt>
                <c:pt idx="83">
                  <c:v>11698</c:v>
                </c:pt>
                <c:pt idx="84">
                  <c:v>11594</c:v>
                </c:pt>
                <c:pt idx="85">
                  <c:v>11514</c:v>
                </c:pt>
                <c:pt idx="86">
                  <c:v>11369</c:v>
                </c:pt>
                <c:pt idx="87">
                  <c:v>11224</c:v>
                </c:pt>
                <c:pt idx="88">
                  <c:v>11192</c:v>
                </c:pt>
                <c:pt idx="89">
                  <c:v>11304</c:v>
                </c:pt>
                <c:pt idx="90">
                  <c:v>11333</c:v>
                </c:pt>
                <c:pt idx="91">
                  <c:v>11516</c:v>
                </c:pt>
                <c:pt idx="92">
                  <c:v>11479</c:v>
                </c:pt>
                <c:pt idx="93">
                  <c:v>11423</c:v>
                </c:pt>
                <c:pt idx="94">
                  <c:v>11304</c:v>
                </c:pt>
                <c:pt idx="95">
                  <c:v>11262</c:v>
                </c:pt>
                <c:pt idx="96">
                  <c:v>11241</c:v>
                </c:pt>
                <c:pt idx="97">
                  <c:v>11051</c:v>
                </c:pt>
                <c:pt idx="98">
                  <c:v>10711</c:v>
                </c:pt>
                <c:pt idx="99">
                  <c:v>10566</c:v>
                </c:pt>
                <c:pt idx="100">
                  <c:v>10445</c:v>
                </c:pt>
                <c:pt idx="101">
                  <c:v>10161</c:v>
                </c:pt>
                <c:pt idx="102">
                  <c:v>9700</c:v>
                </c:pt>
                <c:pt idx="103">
                  <c:v>9142</c:v>
                </c:pt>
                <c:pt idx="104">
                  <c:v>9328</c:v>
                </c:pt>
                <c:pt idx="105">
                  <c:v>9296</c:v>
                </c:pt>
                <c:pt idx="106">
                  <c:v>8994</c:v>
                </c:pt>
                <c:pt idx="107">
                  <c:v>8762</c:v>
                </c:pt>
                <c:pt idx="108">
                  <c:v>8737</c:v>
                </c:pt>
                <c:pt idx="109">
                  <c:v>8469</c:v>
                </c:pt>
                <c:pt idx="110">
                  <c:v>8454</c:v>
                </c:pt>
                <c:pt idx="111">
                  <c:v>8370</c:v>
                </c:pt>
                <c:pt idx="112">
                  <c:v>8042</c:v>
                </c:pt>
                <c:pt idx="113">
                  <c:v>7766</c:v>
                </c:pt>
                <c:pt idx="114">
                  <c:v>7578</c:v>
                </c:pt>
                <c:pt idx="115">
                  <c:v>7398</c:v>
                </c:pt>
                <c:pt idx="116">
                  <c:v>7227</c:v>
                </c:pt>
                <c:pt idx="117">
                  <c:v>7104</c:v>
                </c:pt>
                <c:pt idx="118">
                  <c:v>6997</c:v>
                </c:pt>
                <c:pt idx="119">
                  <c:v>6846</c:v>
                </c:pt>
                <c:pt idx="120">
                  <c:v>6778</c:v>
                </c:pt>
                <c:pt idx="121">
                  <c:v>6307</c:v>
                </c:pt>
                <c:pt idx="122">
                  <c:v>6108</c:v>
                </c:pt>
                <c:pt idx="123">
                  <c:v>5789</c:v>
                </c:pt>
                <c:pt idx="124">
                  <c:v>5366</c:v>
                </c:pt>
                <c:pt idx="125">
                  <c:v>5031</c:v>
                </c:pt>
                <c:pt idx="126">
                  <c:v>4774</c:v>
                </c:pt>
                <c:pt idx="127">
                  <c:v>4581</c:v>
                </c:pt>
                <c:pt idx="128">
                  <c:v>4448</c:v>
                </c:pt>
                <c:pt idx="129">
                  <c:v>4214</c:v>
                </c:pt>
                <c:pt idx="130">
                  <c:v>3957</c:v>
                </c:pt>
                <c:pt idx="131">
                  <c:v>3888</c:v>
                </c:pt>
                <c:pt idx="132">
                  <c:v>3680</c:v>
                </c:pt>
                <c:pt idx="133">
                  <c:v>3692</c:v>
                </c:pt>
                <c:pt idx="134">
                  <c:v>3697</c:v>
                </c:pt>
                <c:pt idx="135">
                  <c:v>3625</c:v>
                </c:pt>
                <c:pt idx="136">
                  <c:v>3519</c:v>
                </c:pt>
                <c:pt idx="137">
                  <c:v>3360</c:v>
                </c:pt>
                <c:pt idx="138">
                  <c:v>3261</c:v>
                </c:pt>
                <c:pt idx="139">
                  <c:v>3056</c:v>
                </c:pt>
                <c:pt idx="140">
                  <c:v>2187</c:v>
                </c:pt>
                <c:pt idx="141">
                  <c:v>2246</c:v>
                </c:pt>
                <c:pt idx="142">
                  <c:v>2265</c:v>
                </c:pt>
                <c:pt idx="143">
                  <c:v>2178</c:v>
                </c:pt>
                <c:pt idx="144">
                  <c:v>2126</c:v>
                </c:pt>
                <c:pt idx="145">
                  <c:v>2070</c:v>
                </c:pt>
                <c:pt idx="146">
                  <c:v>1903</c:v>
                </c:pt>
                <c:pt idx="147">
                  <c:v>1857</c:v>
                </c:pt>
                <c:pt idx="148">
                  <c:v>1991</c:v>
                </c:pt>
                <c:pt idx="149">
                  <c:v>2005</c:v>
                </c:pt>
                <c:pt idx="150">
                  <c:v>2079</c:v>
                </c:pt>
                <c:pt idx="151">
                  <c:v>2227</c:v>
                </c:pt>
                <c:pt idx="152">
                  <c:v>2474</c:v>
                </c:pt>
                <c:pt idx="153">
                  <c:v>2760</c:v>
                </c:pt>
                <c:pt idx="154">
                  <c:v>2883</c:v>
                </c:pt>
                <c:pt idx="155">
                  <c:v>2935</c:v>
                </c:pt>
                <c:pt idx="156">
                  <c:v>2906</c:v>
                </c:pt>
                <c:pt idx="157">
                  <c:v>3010</c:v>
                </c:pt>
                <c:pt idx="158">
                  <c:v>3097</c:v>
                </c:pt>
                <c:pt idx="159">
                  <c:v>3068</c:v>
                </c:pt>
                <c:pt idx="160">
                  <c:v>2948</c:v>
                </c:pt>
                <c:pt idx="161">
                  <c:v>2788</c:v>
                </c:pt>
                <c:pt idx="162">
                  <c:v>2733</c:v>
                </c:pt>
                <c:pt idx="163">
                  <c:v>2832</c:v>
                </c:pt>
                <c:pt idx="164">
                  <c:v>2960</c:v>
                </c:pt>
                <c:pt idx="165">
                  <c:v>3119</c:v>
                </c:pt>
                <c:pt idx="166">
                  <c:v>3239</c:v>
                </c:pt>
                <c:pt idx="167">
                  <c:v>3353</c:v>
                </c:pt>
                <c:pt idx="168">
                  <c:v>3521</c:v>
                </c:pt>
                <c:pt idx="169">
                  <c:v>3991</c:v>
                </c:pt>
                <c:pt idx="170">
                  <c:v>4219</c:v>
                </c:pt>
                <c:pt idx="171">
                  <c:v>4584</c:v>
                </c:pt>
                <c:pt idx="172">
                  <c:v>4835</c:v>
                </c:pt>
                <c:pt idx="173">
                  <c:v>4907</c:v>
                </c:pt>
                <c:pt idx="174">
                  <c:v>4869</c:v>
                </c:pt>
                <c:pt idx="175">
                  <c:v>4758</c:v>
                </c:pt>
                <c:pt idx="176">
                  <c:v>4688</c:v>
                </c:pt>
                <c:pt idx="177">
                  <c:v>4468</c:v>
                </c:pt>
                <c:pt idx="178">
                  <c:v>4176</c:v>
                </c:pt>
                <c:pt idx="179">
                  <c:v>4160</c:v>
                </c:pt>
                <c:pt idx="180">
                  <c:v>4118</c:v>
                </c:pt>
                <c:pt idx="181">
                  <c:v>4128</c:v>
                </c:pt>
                <c:pt idx="182">
                  <c:v>4013</c:v>
                </c:pt>
                <c:pt idx="183">
                  <c:v>3800</c:v>
                </c:pt>
                <c:pt idx="184">
                  <c:v>3935</c:v>
                </c:pt>
                <c:pt idx="185">
                  <c:v>4291</c:v>
                </c:pt>
                <c:pt idx="186">
                  <c:v>4255</c:v>
                </c:pt>
                <c:pt idx="187">
                  <c:v>4365</c:v>
                </c:pt>
                <c:pt idx="188">
                  <c:v>4511</c:v>
                </c:pt>
                <c:pt idx="189">
                  <c:v>4785</c:v>
                </c:pt>
                <c:pt idx="190">
                  <c:v>4945</c:v>
                </c:pt>
                <c:pt idx="191">
                  <c:v>5059</c:v>
                </c:pt>
                <c:pt idx="192">
                  <c:v>5335</c:v>
                </c:pt>
                <c:pt idx="193">
                  <c:v>5631</c:v>
                </c:pt>
                <c:pt idx="194">
                  <c:v>6271</c:v>
                </c:pt>
                <c:pt idx="195">
                  <c:v>6613</c:v>
                </c:pt>
                <c:pt idx="196">
                  <c:v>6968</c:v>
                </c:pt>
                <c:pt idx="197">
                  <c:v>7701</c:v>
                </c:pt>
                <c:pt idx="198">
                  <c:v>7906</c:v>
                </c:pt>
                <c:pt idx="199">
                  <c:v>7679</c:v>
                </c:pt>
                <c:pt idx="200">
                  <c:v>8033</c:v>
                </c:pt>
                <c:pt idx="201">
                  <c:v>8371</c:v>
                </c:pt>
                <c:pt idx="202">
                  <c:v>8735</c:v>
                </c:pt>
                <c:pt idx="203">
                  <c:v>9145</c:v>
                </c:pt>
                <c:pt idx="204">
                  <c:v>10041</c:v>
                </c:pt>
                <c:pt idx="205">
                  <c:v>10670</c:v>
                </c:pt>
                <c:pt idx="206">
                  <c:v>11226</c:v>
                </c:pt>
                <c:pt idx="207">
                  <c:v>12103</c:v>
                </c:pt>
                <c:pt idx="208">
                  <c:v>12797</c:v>
                </c:pt>
                <c:pt idx="209">
                  <c:v>13511</c:v>
                </c:pt>
                <c:pt idx="210">
                  <c:v>13964</c:v>
                </c:pt>
                <c:pt idx="211">
                  <c:v>13791</c:v>
                </c:pt>
                <c:pt idx="212">
                  <c:v>14246</c:v>
                </c:pt>
                <c:pt idx="213">
                  <c:v>14227</c:v>
                </c:pt>
                <c:pt idx="214">
                  <c:v>14299</c:v>
                </c:pt>
                <c:pt idx="215">
                  <c:v>14336</c:v>
                </c:pt>
                <c:pt idx="216">
                  <c:v>13616</c:v>
                </c:pt>
                <c:pt idx="217">
                  <c:v>13225</c:v>
                </c:pt>
                <c:pt idx="218">
                  <c:v>13146</c:v>
                </c:pt>
                <c:pt idx="219">
                  <c:v>12890</c:v>
                </c:pt>
                <c:pt idx="220">
                  <c:v>12830</c:v>
                </c:pt>
                <c:pt idx="221">
                  <c:v>12437</c:v>
                </c:pt>
                <c:pt idx="222">
                  <c:v>12209</c:v>
                </c:pt>
                <c:pt idx="223">
                  <c:v>12033</c:v>
                </c:pt>
                <c:pt idx="224">
                  <c:v>11729</c:v>
                </c:pt>
                <c:pt idx="225">
                  <c:v>11530</c:v>
                </c:pt>
                <c:pt idx="226">
                  <c:v>11074</c:v>
                </c:pt>
                <c:pt idx="227">
                  <c:v>10673</c:v>
                </c:pt>
                <c:pt idx="228">
                  <c:v>10573</c:v>
                </c:pt>
                <c:pt idx="229">
                  <c:v>10480</c:v>
                </c:pt>
                <c:pt idx="230">
                  <c:v>10083</c:v>
                </c:pt>
                <c:pt idx="231">
                  <c:v>9511</c:v>
                </c:pt>
                <c:pt idx="232">
                  <c:v>8866</c:v>
                </c:pt>
                <c:pt idx="233">
                  <c:v>8499</c:v>
                </c:pt>
                <c:pt idx="234">
                  <c:v>7745</c:v>
                </c:pt>
                <c:pt idx="235">
                  <c:v>7470</c:v>
                </c:pt>
                <c:pt idx="236">
                  <c:v>7412</c:v>
                </c:pt>
                <c:pt idx="237">
                  <c:v>6527</c:v>
                </c:pt>
                <c:pt idx="238">
                  <c:v>5859</c:v>
                </c:pt>
                <c:pt idx="239">
                  <c:v>5640</c:v>
                </c:pt>
                <c:pt idx="240">
                  <c:v>5097</c:v>
                </c:pt>
                <c:pt idx="241">
                  <c:v>4903</c:v>
                </c:pt>
                <c:pt idx="242">
                  <c:v>4292</c:v>
                </c:pt>
                <c:pt idx="243">
                  <c:v>3906</c:v>
                </c:pt>
                <c:pt idx="244">
                  <c:v>3635</c:v>
                </c:pt>
                <c:pt idx="245">
                  <c:v>3306</c:v>
                </c:pt>
                <c:pt idx="246">
                  <c:v>3260</c:v>
                </c:pt>
                <c:pt idx="247">
                  <c:v>3437</c:v>
                </c:pt>
                <c:pt idx="248">
                  <c:v>3459</c:v>
                </c:pt>
                <c:pt idx="249">
                  <c:v>4118</c:v>
                </c:pt>
                <c:pt idx="250">
                  <c:v>4978</c:v>
                </c:pt>
                <c:pt idx="251">
                  <c:v>5704</c:v>
                </c:pt>
                <c:pt idx="252">
                  <c:v>6309</c:v>
                </c:pt>
                <c:pt idx="253">
                  <c:v>6592</c:v>
                </c:pt>
                <c:pt idx="254">
                  <c:v>6681</c:v>
                </c:pt>
                <c:pt idx="255">
                  <c:v>7414</c:v>
                </c:pt>
                <c:pt idx="256">
                  <c:v>7754</c:v>
                </c:pt>
                <c:pt idx="257">
                  <c:v>8037</c:v>
                </c:pt>
                <c:pt idx="258">
                  <c:v>8113</c:v>
                </c:pt>
                <c:pt idx="259">
                  <c:v>8262</c:v>
                </c:pt>
                <c:pt idx="260">
                  <c:v>8590</c:v>
                </c:pt>
                <c:pt idx="261">
                  <c:v>8904</c:v>
                </c:pt>
                <c:pt idx="262">
                  <c:v>9051</c:v>
                </c:pt>
                <c:pt idx="263">
                  <c:v>8991</c:v>
                </c:pt>
                <c:pt idx="264">
                  <c:v>9349</c:v>
                </c:pt>
                <c:pt idx="265">
                  <c:v>9679</c:v>
                </c:pt>
                <c:pt idx="266">
                  <c:v>9847</c:v>
                </c:pt>
                <c:pt idx="267">
                  <c:v>10271</c:v>
                </c:pt>
                <c:pt idx="268">
                  <c:v>10286</c:v>
                </c:pt>
                <c:pt idx="269">
                  <c:v>10278</c:v>
                </c:pt>
                <c:pt idx="270">
                  <c:v>10341</c:v>
                </c:pt>
                <c:pt idx="271">
                  <c:v>10396</c:v>
                </c:pt>
                <c:pt idx="272">
                  <c:v>10310</c:v>
                </c:pt>
                <c:pt idx="273">
                  <c:v>10014</c:v>
                </c:pt>
                <c:pt idx="274">
                  <c:v>9640</c:v>
                </c:pt>
                <c:pt idx="275">
                  <c:v>9353</c:v>
                </c:pt>
                <c:pt idx="276">
                  <c:v>9608</c:v>
                </c:pt>
                <c:pt idx="277">
                  <c:v>9478</c:v>
                </c:pt>
                <c:pt idx="278">
                  <c:v>9326</c:v>
                </c:pt>
                <c:pt idx="279">
                  <c:v>8525</c:v>
                </c:pt>
                <c:pt idx="280">
                  <c:v>7755</c:v>
                </c:pt>
                <c:pt idx="281">
                  <c:v>7170</c:v>
                </c:pt>
                <c:pt idx="282">
                  <c:v>6788</c:v>
                </c:pt>
                <c:pt idx="283">
                  <c:v>6280</c:v>
                </c:pt>
                <c:pt idx="284">
                  <c:v>6119</c:v>
                </c:pt>
                <c:pt idx="285">
                  <c:v>6150</c:v>
                </c:pt>
                <c:pt idx="286">
                  <c:v>6061</c:v>
                </c:pt>
                <c:pt idx="287">
                  <c:v>5915</c:v>
                </c:pt>
                <c:pt idx="288">
                  <c:v>5342</c:v>
                </c:pt>
                <c:pt idx="289">
                  <c:v>4871</c:v>
                </c:pt>
                <c:pt idx="290">
                  <c:v>4604</c:v>
                </c:pt>
                <c:pt idx="291">
                  <c:v>4032</c:v>
                </c:pt>
                <c:pt idx="292">
                  <c:v>3451</c:v>
                </c:pt>
                <c:pt idx="293">
                  <c:v>3355</c:v>
                </c:pt>
                <c:pt idx="294">
                  <c:v>3300</c:v>
                </c:pt>
                <c:pt idx="295">
                  <c:v>3180</c:v>
                </c:pt>
                <c:pt idx="296">
                  <c:v>3312</c:v>
                </c:pt>
                <c:pt idx="297">
                  <c:v>3571</c:v>
                </c:pt>
                <c:pt idx="298">
                  <c:v>3353</c:v>
                </c:pt>
                <c:pt idx="299">
                  <c:v>2977</c:v>
                </c:pt>
                <c:pt idx="300">
                  <c:v>2915</c:v>
                </c:pt>
                <c:pt idx="301">
                  <c:v>2953</c:v>
                </c:pt>
                <c:pt idx="302">
                  <c:v>2913</c:v>
                </c:pt>
                <c:pt idx="303">
                  <c:v>3121</c:v>
                </c:pt>
                <c:pt idx="304">
                  <c:v>3140</c:v>
                </c:pt>
                <c:pt idx="305">
                  <c:v>3099</c:v>
                </c:pt>
                <c:pt idx="306">
                  <c:v>3278</c:v>
                </c:pt>
                <c:pt idx="307">
                  <c:v>3217</c:v>
                </c:pt>
                <c:pt idx="308">
                  <c:v>3371</c:v>
                </c:pt>
                <c:pt idx="309">
                  <c:v>3713</c:v>
                </c:pt>
                <c:pt idx="310">
                  <c:v>4006</c:v>
                </c:pt>
                <c:pt idx="311">
                  <c:v>3960</c:v>
                </c:pt>
                <c:pt idx="312">
                  <c:v>4008</c:v>
                </c:pt>
                <c:pt idx="313">
                  <c:v>3999</c:v>
                </c:pt>
                <c:pt idx="314">
                  <c:v>3730</c:v>
                </c:pt>
                <c:pt idx="315">
                  <c:v>3475</c:v>
                </c:pt>
                <c:pt idx="316">
                  <c:v>3267</c:v>
                </c:pt>
                <c:pt idx="317">
                  <c:v>3347</c:v>
                </c:pt>
                <c:pt idx="318">
                  <c:v>3691</c:v>
                </c:pt>
                <c:pt idx="319">
                  <c:v>3731</c:v>
                </c:pt>
                <c:pt idx="320">
                  <c:v>4115</c:v>
                </c:pt>
                <c:pt idx="321">
                  <c:v>4457</c:v>
                </c:pt>
                <c:pt idx="322">
                  <c:v>4486</c:v>
                </c:pt>
                <c:pt idx="323">
                  <c:v>4407</c:v>
                </c:pt>
                <c:pt idx="324">
                  <c:v>4573</c:v>
                </c:pt>
                <c:pt idx="325">
                  <c:v>4623</c:v>
                </c:pt>
                <c:pt idx="326">
                  <c:v>4542</c:v>
                </c:pt>
                <c:pt idx="327">
                  <c:v>4853</c:v>
                </c:pt>
                <c:pt idx="328">
                  <c:v>4882</c:v>
                </c:pt>
                <c:pt idx="329">
                  <c:v>5235</c:v>
                </c:pt>
                <c:pt idx="330">
                  <c:v>5294</c:v>
                </c:pt>
                <c:pt idx="331">
                  <c:v>5518</c:v>
                </c:pt>
                <c:pt idx="332">
                  <c:v>5624</c:v>
                </c:pt>
                <c:pt idx="333">
                  <c:v>6071</c:v>
                </c:pt>
                <c:pt idx="334">
                  <c:v>5773</c:v>
                </c:pt>
                <c:pt idx="335">
                  <c:v>5795</c:v>
                </c:pt>
                <c:pt idx="336">
                  <c:v>6078</c:v>
                </c:pt>
                <c:pt idx="337">
                  <c:v>6121</c:v>
                </c:pt>
                <c:pt idx="338">
                  <c:v>5872</c:v>
                </c:pt>
                <c:pt idx="339">
                  <c:v>6466</c:v>
                </c:pt>
                <c:pt idx="340">
                  <c:v>6440</c:v>
                </c:pt>
                <c:pt idx="341">
                  <c:v>6122</c:v>
                </c:pt>
                <c:pt idx="342">
                  <c:v>5999</c:v>
                </c:pt>
                <c:pt idx="343">
                  <c:v>5993</c:v>
                </c:pt>
                <c:pt idx="344">
                  <c:v>5655</c:v>
                </c:pt>
                <c:pt idx="345">
                  <c:v>6220</c:v>
                </c:pt>
                <c:pt idx="346">
                  <c:v>5896</c:v>
                </c:pt>
                <c:pt idx="347">
                  <c:v>5168</c:v>
                </c:pt>
                <c:pt idx="348">
                  <c:v>5423</c:v>
                </c:pt>
                <c:pt idx="349">
                  <c:v>5514</c:v>
                </c:pt>
                <c:pt idx="350">
                  <c:v>5847</c:v>
                </c:pt>
                <c:pt idx="351">
                  <c:v>6063</c:v>
                </c:pt>
                <c:pt idx="352">
                  <c:v>6304</c:v>
                </c:pt>
                <c:pt idx="353">
                  <c:v>6642</c:v>
                </c:pt>
                <c:pt idx="354">
                  <c:v>6475</c:v>
                </c:pt>
                <c:pt idx="355">
                  <c:v>6768</c:v>
                </c:pt>
                <c:pt idx="356">
                  <c:v>6498</c:v>
                </c:pt>
                <c:pt idx="357">
                  <c:v>6338</c:v>
                </c:pt>
                <c:pt idx="358">
                  <c:v>6808</c:v>
                </c:pt>
                <c:pt idx="359">
                  <c:v>6322</c:v>
                </c:pt>
                <c:pt idx="360">
                  <c:v>6052</c:v>
                </c:pt>
                <c:pt idx="361">
                  <c:v>5739</c:v>
                </c:pt>
                <c:pt idx="362">
                  <c:v>5719</c:v>
                </c:pt>
                <c:pt idx="363">
                  <c:v>5430</c:v>
                </c:pt>
                <c:pt idx="364">
                  <c:v>4925</c:v>
                </c:pt>
                <c:pt idx="365">
                  <c:v>4652</c:v>
                </c:pt>
                <c:pt idx="366">
                  <c:v>4715</c:v>
                </c:pt>
                <c:pt idx="367">
                  <c:v>4503</c:v>
                </c:pt>
                <c:pt idx="368">
                  <c:v>4145</c:v>
                </c:pt>
                <c:pt idx="369">
                  <c:v>4104</c:v>
                </c:pt>
                <c:pt idx="370">
                  <c:v>3786</c:v>
                </c:pt>
                <c:pt idx="371">
                  <c:v>3698</c:v>
                </c:pt>
                <c:pt idx="372">
                  <c:v>3388</c:v>
                </c:pt>
                <c:pt idx="373">
                  <c:v>3289</c:v>
                </c:pt>
                <c:pt idx="374">
                  <c:v>3420</c:v>
                </c:pt>
                <c:pt idx="375">
                  <c:v>3488</c:v>
                </c:pt>
                <c:pt idx="376">
                  <c:v>3227</c:v>
                </c:pt>
                <c:pt idx="377">
                  <c:v>3464</c:v>
                </c:pt>
                <c:pt idx="378">
                  <c:v>3572</c:v>
                </c:pt>
                <c:pt idx="379">
                  <c:v>3612</c:v>
                </c:pt>
                <c:pt idx="380">
                  <c:v>3675</c:v>
                </c:pt>
                <c:pt idx="381">
                  <c:v>3974</c:v>
                </c:pt>
                <c:pt idx="382">
                  <c:v>4254</c:v>
                </c:pt>
                <c:pt idx="383">
                  <c:v>4262</c:v>
                </c:pt>
                <c:pt idx="384">
                  <c:v>4238</c:v>
                </c:pt>
                <c:pt idx="385">
                  <c:v>3727</c:v>
                </c:pt>
                <c:pt idx="386">
                  <c:v>3371</c:v>
                </c:pt>
                <c:pt idx="387">
                  <c:v>3303</c:v>
                </c:pt>
                <c:pt idx="388">
                  <c:v>3134</c:v>
                </c:pt>
                <c:pt idx="389">
                  <c:v>2886</c:v>
                </c:pt>
                <c:pt idx="390">
                  <c:v>3141</c:v>
                </c:pt>
                <c:pt idx="391">
                  <c:v>2774</c:v>
                </c:pt>
                <c:pt idx="392">
                  <c:v>2272</c:v>
                </c:pt>
                <c:pt idx="393">
                  <c:v>2119</c:v>
                </c:pt>
                <c:pt idx="394">
                  <c:v>2262</c:v>
                </c:pt>
                <c:pt idx="395">
                  <c:v>2384</c:v>
                </c:pt>
                <c:pt idx="396">
                  <c:v>1654</c:v>
                </c:pt>
                <c:pt idx="397">
                  <c:v>1373</c:v>
                </c:pt>
                <c:pt idx="398">
                  <c:v>1635</c:v>
                </c:pt>
                <c:pt idx="399">
                  <c:v>1780</c:v>
                </c:pt>
                <c:pt idx="400">
                  <c:v>1766</c:v>
                </c:pt>
                <c:pt idx="401">
                  <c:v>1660</c:v>
                </c:pt>
                <c:pt idx="402">
                  <c:v>1291</c:v>
                </c:pt>
                <c:pt idx="403">
                  <c:v>1133</c:v>
                </c:pt>
                <c:pt idx="404">
                  <c:v>1199</c:v>
                </c:pt>
                <c:pt idx="405">
                  <c:v>1290</c:v>
                </c:pt>
                <c:pt idx="406">
                  <c:v>1759</c:v>
                </c:pt>
                <c:pt idx="407">
                  <c:v>1718</c:v>
                </c:pt>
                <c:pt idx="408">
                  <c:v>1262</c:v>
                </c:pt>
                <c:pt idx="409">
                  <c:v>1143</c:v>
                </c:pt>
                <c:pt idx="410">
                  <c:v>1212</c:v>
                </c:pt>
                <c:pt idx="411">
                  <c:v>1178</c:v>
                </c:pt>
                <c:pt idx="412">
                  <c:v>1316</c:v>
                </c:pt>
                <c:pt idx="413">
                  <c:v>1268</c:v>
                </c:pt>
                <c:pt idx="414">
                  <c:v>1249</c:v>
                </c:pt>
                <c:pt idx="415">
                  <c:v>1165</c:v>
                </c:pt>
                <c:pt idx="416">
                  <c:v>1142</c:v>
                </c:pt>
                <c:pt idx="417">
                  <c:v>1237</c:v>
                </c:pt>
                <c:pt idx="418">
                  <c:v>1390</c:v>
                </c:pt>
                <c:pt idx="419">
                  <c:v>1330</c:v>
                </c:pt>
                <c:pt idx="420">
                  <c:v>1162</c:v>
                </c:pt>
                <c:pt idx="421">
                  <c:v>1105</c:v>
                </c:pt>
                <c:pt idx="422">
                  <c:v>1162</c:v>
                </c:pt>
                <c:pt idx="423">
                  <c:v>1312</c:v>
                </c:pt>
                <c:pt idx="424">
                  <c:v>1247</c:v>
                </c:pt>
                <c:pt idx="425">
                  <c:v>1117</c:v>
                </c:pt>
                <c:pt idx="426">
                  <c:v>1168</c:v>
                </c:pt>
                <c:pt idx="427">
                  <c:v>1142</c:v>
                </c:pt>
                <c:pt idx="428">
                  <c:v>1432</c:v>
                </c:pt>
                <c:pt idx="429">
                  <c:v>1551</c:v>
                </c:pt>
                <c:pt idx="430">
                  <c:v>1631</c:v>
                </c:pt>
                <c:pt idx="431">
                  <c:v>1606</c:v>
                </c:pt>
                <c:pt idx="432">
                  <c:v>1723</c:v>
                </c:pt>
                <c:pt idx="433">
                  <c:v>1826</c:v>
                </c:pt>
                <c:pt idx="434">
                  <c:v>1788</c:v>
                </c:pt>
                <c:pt idx="435">
                  <c:v>1681</c:v>
                </c:pt>
                <c:pt idx="436">
                  <c:v>1397</c:v>
                </c:pt>
                <c:pt idx="437">
                  <c:v>1423</c:v>
                </c:pt>
                <c:pt idx="438">
                  <c:v>1696</c:v>
                </c:pt>
                <c:pt idx="439">
                  <c:v>1727</c:v>
                </c:pt>
                <c:pt idx="440">
                  <c:v>1874</c:v>
                </c:pt>
                <c:pt idx="441">
                  <c:v>1972</c:v>
                </c:pt>
                <c:pt idx="442">
                  <c:v>1830</c:v>
                </c:pt>
                <c:pt idx="443">
                  <c:v>1597</c:v>
                </c:pt>
                <c:pt idx="444">
                  <c:v>1746</c:v>
                </c:pt>
                <c:pt idx="445">
                  <c:v>2104</c:v>
                </c:pt>
                <c:pt idx="446">
                  <c:v>2427</c:v>
                </c:pt>
                <c:pt idx="447">
                  <c:v>2470</c:v>
                </c:pt>
                <c:pt idx="448">
                  <c:v>2219</c:v>
                </c:pt>
                <c:pt idx="449">
                  <c:v>2225</c:v>
                </c:pt>
                <c:pt idx="450">
                  <c:v>2167</c:v>
                </c:pt>
                <c:pt idx="451">
                  <c:v>2237</c:v>
                </c:pt>
                <c:pt idx="452">
                  <c:v>2273</c:v>
                </c:pt>
                <c:pt idx="453">
                  <c:v>2169</c:v>
                </c:pt>
                <c:pt idx="454">
                  <c:v>2275</c:v>
                </c:pt>
                <c:pt idx="455">
                  <c:v>2488</c:v>
                </c:pt>
                <c:pt idx="456">
                  <c:v>2437</c:v>
                </c:pt>
                <c:pt idx="457">
                  <c:v>2468</c:v>
                </c:pt>
                <c:pt idx="458">
                  <c:v>2783</c:v>
                </c:pt>
                <c:pt idx="459">
                  <c:v>3233</c:v>
                </c:pt>
                <c:pt idx="460">
                  <c:v>3422</c:v>
                </c:pt>
                <c:pt idx="461">
                  <c:v>3291</c:v>
                </c:pt>
                <c:pt idx="462">
                  <c:v>3425</c:v>
                </c:pt>
                <c:pt idx="463">
                  <c:v>3543</c:v>
                </c:pt>
                <c:pt idx="464">
                  <c:v>3479</c:v>
                </c:pt>
                <c:pt idx="465">
                  <c:v>3399</c:v>
                </c:pt>
                <c:pt idx="466">
                  <c:v>3265</c:v>
                </c:pt>
                <c:pt idx="467">
                  <c:v>3217</c:v>
                </c:pt>
                <c:pt idx="468">
                  <c:v>3371</c:v>
                </c:pt>
                <c:pt idx="469">
                  <c:v>3684</c:v>
                </c:pt>
                <c:pt idx="470">
                  <c:v>3783</c:v>
                </c:pt>
                <c:pt idx="471">
                  <c:v>4187</c:v>
                </c:pt>
                <c:pt idx="472">
                  <c:v>4543</c:v>
                </c:pt>
                <c:pt idx="473">
                  <c:v>5191</c:v>
                </c:pt>
                <c:pt idx="474">
                  <c:v>5802</c:v>
                </c:pt>
                <c:pt idx="475">
                  <c:v>6461</c:v>
                </c:pt>
                <c:pt idx="476">
                  <c:v>7220</c:v>
                </c:pt>
                <c:pt idx="477">
                  <c:v>7747</c:v>
                </c:pt>
                <c:pt idx="478">
                  <c:v>8140</c:v>
                </c:pt>
                <c:pt idx="479">
                  <c:v>8288</c:v>
                </c:pt>
                <c:pt idx="480">
                  <c:v>8598</c:v>
                </c:pt>
                <c:pt idx="481">
                  <c:v>8902</c:v>
                </c:pt>
                <c:pt idx="482">
                  <c:v>8961</c:v>
                </c:pt>
                <c:pt idx="483">
                  <c:v>8936</c:v>
                </c:pt>
                <c:pt idx="484">
                  <c:v>8974</c:v>
                </c:pt>
                <c:pt idx="485">
                  <c:v>9002</c:v>
                </c:pt>
                <c:pt idx="486">
                  <c:v>9056</c:v>
                </c:pt>
                <c:pt idx="487">
                  <c:v>8923</c:v>
                </c:pt>
                <c:pt idx="488">
                  <c:v>8667</c:v>
                </c:pt>
                <c:pt idx="489">
                  <c:v>8564</c:v>
                </c:pt>
                <c:pt idx="490">
                  <c:v>8523</c:v>
                </c:pt>
                <c:pt idx="491">
                  <c:v>8197</c:v>
                </c:pt>
                <c:pt idx="492">
                  <c:v>7836</c:v>
                </c:pt>
                <c:pt idx="493">
                  <c:v>7483</c:v>
                </c:pt>
                <c:pt idx="494">
                  <c:v>7011</c:v>
                </c:pt>
                <c:pt idx="495">
                  <c:v>6764</c:v>
                </c:pt>
                <c:pt idx="496">
                  <c:v>6480</c:v>
                </c:pt>
                <c:pt idx="497">
                  <c:v>6254</c:v>
                </c:pt>
                <c:pt idx="498">
                  <c:v>5890</c:v>
                </c:pt>
                <c:pt idx="499">
                  <c:v>5821</c:v>
                </c:pt>
                <c:pt idx="500">
                  <c:v>5960</c:v>
                </c:pt>
                <c:pt idx="501">
                  <c:v>5891</c:v>
                </c:pt>
                <c:pt idx="502">
                  <c:v>6054</c:v>
                </c:pt>
                <c:pt idx="503">
                  <c:v>5968</c:v>
                </c:pt>
                <c:pt idx="504">
                  <c:v>6147</c:v>
                </c:pt>
                <c:pt idx="505">
                  <c:v>6491</c:v>
                </c:pt>
                <c:pt idx="506">
                  <c:v>6735</c:v>
                </c:pt>
                <c:pt idx="507">
                  <c:v>7026</c:v>
                </c:pt>
                <c:pt idx="508">
                  <c:v>7447</c:v>
                </c:pt>
                <c:pt idx="509">
                  <c:v>7788</c:v>
                </c:pt>
                <c:pt idx="510">
                  <c:v>8051</c:v>
                </c:pt>
                <c:pt idx="511">
                  <c:v>8353</c:v>
                </c:pt>
                <c:pt idx="512">
                  <c:v>8225</c:v>
                </c:pt>
                <c:pt idx="513">
                  <c:v>7642</c:v>
                </c:pt>
                <c:pt idx="514">
                  <c:v>7080</c:v>
                </c:pt>
                <c:pt idx="515">
                  <c:v>7038</c:v>
                </c:pt>
                <c:pt idx="516">
                  <c:v>7480</c:v>
                </c:pt>
                <c:pt idx="517">
                  <c:v>7824</c:v>
                </c:pt>
                <c:pt idx="518">
                  <c:v>8472</c:v>
                </c:pt>
                <c:pt idx="519">
                  <c:v>9227</c:v>
                </c:pt>
                <c:pt idx="520">
                  <c:v>10395</c:v>
                </c:pt>
                <c:pt idx="521">
                  <c:v>11103</c:v>
                </c:pt>
                <c:pt idx="522">
                  <c:v>12012</c:v>
                </c:pt>
                <c:pt idx="523">
                  <c:v>12214</c:v>
                </c:pt>
                <c:pt idx="524">
                  <c:v>12837</c:v>
                </c:pt>
                <c:pt idx="525">
                  <c:v>13290</c:v>
                </c:pt>
                <c:pt idx="526">
                  <c:v>13236</c:v>
                </c:pt>
                <c:pt idx="527">
                  <c:v>12814</c:v>
                </c:pt>
              </c:numCache>
            </c:numRef>
          </c:val>
          <c:extLst>
            <c:ext xmlns:c16="http://schemas.microsoft.com/office/drawing/2014/chart" uri="{C3380CC4-5D6E-409C-BE32-E72D297353CC}">
              <c16:uniqueId val="{00000003-426D-4173-9FCC-9DDDA44A2362}"/>
            </c:ext>
          </c:extLst>
        </c:ser>
        <c:ser>
          <c:idx val="4"/>
          <c:order val="4"/>
          <c:tx>
            <c:strRef>
              <c:f>'Figure 8'!$G$2</c:f>
              <c:strCache>
                <c:ptCount val="1"/>
                <c:pt idx="0">
                  <c:v>HYDRO</c:v>
                </c:pt>
              </c:strCache>
            </c:strRef>
          </c:tx>
          <c:spPr>
            <a:solidFill>
              <a:schemeClr val="accent5"/>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8'!$G$3:$G$530</c:f>
              <c:numCache>
                <c:formatCode>General</c:formatCode>
                <c:ptCount val="528"/>
                <c:pt idx="0">
                  <c:v>425</c:v>
                </c:pt>
                <c:pt idx="1">
                  <c:v>469</c:v>
                </c:pt>
                <c:pt idx="2">
                  <c:v>451</c:v>
                </c:pt>
                <c:pt idx="3">
                  <c:v>452</c:v>
                </c:pt>
                <c:pt idx="4">
                  <c:v>433</c:v>
                </c:pt>
                <c:pt idx="5">
                  <c:v>398</c:v>
                </c:pt>
                <c:pt idx="6">
                  <c:v>393</c:v>
                </c:pt>
                <c:pt idx="7">
                  <c:v>376</c:v>
                </c:pt>
                <c:pt idx="8">
                  <c:v>375</c:v>
                </c:pt>
                <c:pt idx="9">
                  <c:v>373</c:v>
                </c:pt>
                <c:pt idx="10">
                  <c:v>380</c:v>
                </c:pt>
                <c:pt idx="11">
                  <c:v>387</c:v>
                </c:pt>
                <c:pt idx="12">
                  <c:v>389</c:v>
                </c:pt>
                <c:pt idx="13">
                  <c:v>391</c:v>
                </c:pt>
                <c:pt idx="14">
                  <c:v>396</c:v>
                </c:pt>
                <c:pt idx="15">
                  <c:v>428</c:v>
                </c:pt>
                <c:pt idx="16">
                  <c:v>439</c:v>
                </c:pt>
                <c:pt idx="17">
                  <c:v>443</c:v>
                </c:pt>
                <c:pt idx="18">
                  <c:v>487</c:v>
                </c:pt>
                <c:pt idx="19">
                  <c:v>529</c:v>
                </c:pt>
                <c:pt idx="20">
                  <c:v>646</c:v>
                </c:pt>
                <c:pt idx="21">
                  <c:v>587</c:v>
                </c:pt>
                <c:pt idx="22">
                  <c:v>600</c:v>
                </c:pt>
                <c:pt idx="23">
                  <c:v>597</c:v>
                </c:pt>
                <c:pt idx="24">
                  <c:v>570</c:v>
                </c:pt>
                <c:pt idx="25">
                  <c:v>541</c:v>
                </c:pt>
                <c:pt idx="26">
                  <c:v>505</c:v>
                </c:pt>
                <c:pt idx="27">
                  <c:v>491</c:v>
                </c:pt>
                <c:pt idx="28">
                  <c:v>435</c:v>
                </c:pt>
                <c:pt idx="29">
                  <c:v>423</c:v>
                </c:pt>
                <c:pt idx="30">
                  <c:v>415</c:v>
                </c:pt>
                <c:pt idx="31">
                  <c:v>406</c:v>
                </c:pt>
                <c:pt idx="32">
                  <c:v>403</c:v>
                </c:pt>
                <c:pt idx="33">
                  <c:v>399</c:v>
                </c:pt>
                <c:pt idx="34">
                  <c:v>401</c:v>
                </c:pt>
                <c:pt idx="35">
                  <c:v>381</c:v>
                </c:pt>
                <c:pt idx="36">
                  <c:v>380</c:v>
                </c:pt>
                <c:pt idx="37">
                  <c:v>375</c:v>
                </c:pt>
                <c:pt idx="38">
                  <c:v>358</c:v>
                </c:pt>
                <c:pt idx="39">
                  <c:v>361</c:v>
                </c:pt>
                <c:pt idx="40">
                  <c:v>355</c:v>
                </c:pt>
                <c:pt idx="41">
                  <c:v>352</c:v>
                </c:pt>
                <c:pt idx="42">
                  <c:v>352</c:v>
                </c:pt>
                <c:pt idx="43">
                  <c:v>355</c:v>
                </c:pt>
                <c:pt idx="44">
                  <c:v>359</c:v>
                </c:pt>
                <c:pt idx="45">
                  <c:v>385</c:v>
                </c:pt>
                <c:pt idx="46">
                  <c:v>422</c:v>
                </c:pt>
                <c:pt idx="47">
                  <c:v>461</c:v>
                </c:pt>
                <c:pt idx="48">
                  <c:v>508</c:v>
                </c:pt>
                <c:pt idx="49">
                  <c:v>535</c:v>
                </c:pt>
                <c:pt idx="50">
                  <c:v>535</c:v>
                </c:pt>
                <c:pt idx="51">
                  <c:v>530</c:v>
                </c:pt>
                <c:pt idx="52">
                  <c:v>619</c:v>
                </c:pt>
                <c:pt idx="53">
                  <c:v>501</c:v>
                </c:pt>
                <c:pt idx="54">
                  <c:v>463</c:v>
                </c:pt>
                <c:pt idx="55">
                  <c:v>452</c:v>
                </c:pt>
                <c:pt idx="56">
                  <c:v>450</c:v>
                </c:pt>
                <c:pt idx="57">
                  <c:v>446</c:v>
                </c:pt>
                <c:pt idx="58">
                  <c:v>443</c:v>
                </c:pt>
                <c:pt idx="59">
                  <c:v>437</c:v>
                </c:pt>
                <c:pt idx="60">
                  <c:v>438</c:v>
                </c:pt>
                <c:pt idx="61">
                  <c:v>426</c:v>
                </c:pt>
                <c:pt idx="62">
                  <c:v>438</c:v>
                </c:pt>
                <c:pt idx="63">
                  <c:v>430</c:v>
                </c:pt>
                <c:pt idx="64">
                  <c:v>424</c:v>
                </c:pt>
                <c:pt idx="65">
                  <c:v>423</c:v>
                </c:pt>
                <c:pt idx="66">
                  <c:v>458</c:v>
                </c:pt>
                <c:pt idx="67">
                  <c:v>535</c:v>
                </c:pt>
                <c:pt idx="68">
                  <c:v>731</c:v>
                </c:pt>
                <c:pt idx="69">
                  <c:v>741</c:v>
                </c:pt>
                <c:pt idx="70">
                  <c:v>830</c:v>
                </c:pt>
                <c:pt idx="71">
                  <c:v>828</c:v>
                </c:pt>
                <c:pt idx="72">
                  <c:v>828</c:v>
                </c:pt>
                <c:pt idx="73">
                  <c:v>787</c:v>
                </c:pt>
                <c:pt idx="74">
                  <c:v>760</c:v>
                </c:pt>
                <c:pt idx="75">
                  <c:v>756</c:v>
                </c:pt>
                <c:pt idx="76">
                  <c:v>837</c:v>
                </c:pt>
                <c:pt idx="77">
                  <c:v>736</c:v>
                </c:pt>
                <c:pt idx="78">
                  <c:v>713</c:v>
                </c:pt>
                <c:pt idx="79">
                  <c:v>470</c:v>
                </c:pt>
                <c:pt idx="80">
                  <c:v>446</c:v>
                </c:pt>
                <c:pt idx="81">
                  <c:v>381</c:v>
                </c:pt>
                <c:pt idx="82">
                  <c:v>403</c:v>
                </c:pt>
                <c:pt idx="83">
                  <c:v>398</c:v>
                </c:pt>
                <c:pt idx="84">
                  <c:v>397</c:v>
                </c:pt>
                <c:pt idx="85">
                  <c:v>436</c:v>
                </c:pt>
                <c:pt idx="86">
                  <c:v>425</c:v>
                </c:pt>
                <c:pt idx="87">
                  <c:v>393</c:v>
                </c:pt>
                <c:pt idx="88">
                  <c:v>396</c:v>
                </c:pt>
                <c:pt idx="89">
                  <c:v>400</c:v>
                </c:pt>
                <c:pt idx="90">
                  <c:v>399</c:v>
                </c:pt>
                <c:pt idx="91">
                  <c:v>399</c:v>
                </c:pt>
                <c:pt idx="92">
                  <c:v>399</c:v>
                </c:pt>
                <c:pt idx="93">
                  <c:v>405</c:v>
                </c:pt>
                <c:pt idx="94">
                  <c:v>405</c:v>
                </c:pt>
                <c:pt idx="95">
                  <c:v>422</c:v>
                </c:pt>
                <c:pt idx="96">
                  <c:v>440</c:v>
                </c:pt>
                <c:pt idx="97">
                  <c:v>465</c:v>
                </c:pt>
                <c:pt idx="98">
                  <c:v>487</c:v>
                </c:pt>
                <c:pt idx="99">
                  <c:v>550</c:v>
                </c:pt>
                <c:pt idx="100">
                  <c:v>549</c:v>
                </c:pt>
                <c:pt idx="101">
                  <c:v>623</c:v>
                </c:pt>
                <c:pt idx="102">
                  <c:v>654</c:v>
                </c:pt>
                <c:pt idx="103">
                  <c:v>699</c:v>
                </c:pt>
                <c:pt idx="104">
                  <c:v>595</c:v>
                </c:pt>
                <c:pt idx="105">
                  <c:v>569</c:v>
                </c:pt>
                <c:pt idx="106">
                  <c:v>635</c:v>
                </c:pt>
                <c:pt idx="107">
                  <c:v>572</c:v>
                </c:pt>
                <c:pt idx="108">
                  <c:v>572</c:v>
                </c:pt>
                <c:pt idx="109">
                  <c:v>592</c:v>
                </c:pt>
                <c:pt idx="110">
                  <c:v>560</c:v>
                </c:pt>
                <c:pt idx="111">
                  <c:v>553</c:v>
                </c:pt>
                <c:pt idx="112">
                  <c:v>555</c:v>
                </c:pt>
                <c:pt idx="113">
                  <c:v>624</c:v>
                </c:pt>
                <c:pt idx="114">
                  <c:v>590</c:v>
                </c:pt>
                <c:pt idx="115">
                  <c:v>702</c:v>
                </c:pt>
                <c:pt idx="116">
                  <c:v>895</c:v>
                </c:pt>
                <c:pt idx="117">
                  <c:v>955</c:v>
                </c:pt>
                <c:pt idx="118">
                  <c:v>937</c:v>
                </c:pt>
                <c:pt idx="119">
                  <c:v>910</c:v>
                </c:pt>
                <c:pt idx="120">
                  <c:v>805</c:v>
                </c:pt>
                <c:pt idx="121">
                  <c:v>795</c:v>
                </c:pt>
                <c:pt idx="122">
                  <c:v>804</c:v>
                </c:pt>
                <c:pt idx="123">
                  <c:v>771</c:v>
                </c:pt>
                <c:pt idx="124">
                  <c:v>769</c:v>
                </c:pt>
                <c:pt idx="125">
                  <c:v>736</c:v>
                </c:pt>
                <c:pt idx="126">
                  <c:v>729</c:v>
                </c:pt>
                <c:pt idx="127">
                  <c:v>519</c:v>
                </c:pt>
                <c:pt idx="128">
                  <c:v>500</c:v>
                </c:pt>
                <c:pt idx="129">
                  <c:v>467</c:v>
                </c:pt>
                <c:pt idx="130">
                  <c:v>466</c:v>
                </c:pt>
                <c:pt idx="131">
                  <c:v>464</c:v>
                </c:pt>
                <c:pt idx="132">
                  <c:v>462</c:v>
                </c:pt>
                <c:pt idx="133">
                  <c:v>432</c:v>
                </c:pt>
                <c:pt idx="134">
                  <c:v>428</c:v>
                </c:pt>
                <c:pt idx="135">
                  <c:v>409</c:v>
                </c:pt>
                <c:pt idx="136">
                  <c:v>353</c:v>
                </c:pt>
                <c:pt idx="137">
                  <c:v>348</c:v>
                </c:pt>
                <c:pt idx="138">
                  <c:v>396</c:v>
                </c:pt>
                <c:pt idx="139">
                  <c:v>390</c:v>
                </c:pt>
                <c:pt idx="140">
                  <c:v>334</c:v>
                </c:pt>
                <c:pt idx="141">
                  <c:v>354</c:v>
                </c:pt>
                <c:pt idx="142">
                  <c:v>399</c:v>
                </c:pt>
                <c:pt idx="143">
                  <c:v>476</c:v>
                </c:pt>
                <c:pt idx="144">
                  <c:v>448</c:v>
                </c:pt>
                <c:pt idx="145">
                  <c:v>548</c:v>
                </c:pt>
                <c:pt idx="146">
                  <c:v>573</c:v>
                </c:pt>
                <c:pt idx="147">
                  <c:v>542</c:v>
                </c:pt>
                <c:pt idx="148">
                  <c:v>604</c:v>
                </c:pt>
                <c:pt idx="149">
                  <c:v>742</c:v>
                </c:pt>
                <c:pt idx="150">
                  <c:v>764</c:v>
                </c:pt>
                <c:pt idx="151">
                  <c:v>773</c:v>
                </c:pt>
                <c:pt idx="152">
                  <c:v>773</c:v>
                </c:pt>
                <c:pt idx="153">
                  <c:v>775</c:v>
                </c:pt>
                <c:pt idx="154">
                  <c:v>757</c:v>
                </c:pt>
                <c:pt idx="155">
                  <c:v>772</c:v>
                </c:pt>
                <c:pt idx="156">
                  <c:v>774</c:v>
                </c:pt>
                <c:pt idx="157">
                  <c:v>773</c:v>
                </c:pt>
                <c:pt idx="158">
                  <c:v>773</c:v>
                </c:pt>
                <c:pt idx="159">
                  <c:v>774</c:v>
                </c:pt>
                <c:pt idx="160">
                  <c:v>806</c:v>
                </c:pt>
                <c:pt idx="161">
                  <c:v>825</c:v>
                </c:pt>
                <c:pt idx="162">
                  <c:v>825</c:v>
                </c:pt>
                <c:pt idx="163">
                  <c:v>1020</c:v>
                </c:pt>
                <c:pt idx="164">
                  <c:v>1034</c:v>
                </c:pt>
                <c:pt idx="165">
                  <c:v>1035</c:v>
                </c:pt>
                <c:pt idx="166">
                  <c:v>994</c:v>
                </c:pt>
                <c:pt idx="167">
                  <c:v>989</c:v>
                </c:pt>
                <c:pt idx="168">
                  <c:v>883</c:v>
                </c:pt>
                <c:pt idx="169">
                  <c:v>857</c:v>
                </c:pt>
                <c:pt idx="170">
                  <c:v>840</c:v>
                </c:pt>
                <c:pt idx="171">
                  <c:v>821</c:v>
                </c:pt>
                <c:pt idx="172">
                  <c:v>773</c:v>
                </c:pt>
                <c:pt idx="173">
                  <c:v>705</c:v>
                </c:pt>
                <c:pt idx="174">
                  <c:v>677</c:v>
                </c:pt>
                <c:pt idx="175">
                  <c:v>403</c:v>
                </c:pt>
                <c:pt idx="176">
                  <c:v>396</c:v>
                </c:pt>
                <c:pt idx="177">
                  <c:v>358</c:v>
                </c:pt>
                <c:pt idx="178">
                  <c:v>324</c:v>
                </c:pt>
                <c:pt idx="179">
                  <c:v>312</c:v>
                </c:pt>
                <c:pt idx="180">
                  <c:v>310</c:v>
                </c:pt>
                <c:pt idx="181">
                  <c:v>294</c:v>
                </c:pt>
                <c:pt idx="182">
                  <c:v>312</c:v>
                </c:pt>
                <c:pt idx="183">
                  <c:v>318</c:v>
                </c:pt>
                <c:pt idx="184">
                  <c:v>315</c:v>
                </c:pt>
                <c:pt idx="185">
                  <c:v>315</c:v>
                </c:pt>
                <c:pt idx="186">
                  <c:v>314</c:v>
                </c:pt>
                <c:pt idx="187">
                  <c:v>313</c:v>
                </c:pt>
                <c:pt idx="188">
                  <c:v>303</c:v>
                </c:pt>
                <c:pt idx="189">
                  <c:v>421</c:v>
                </c:pt>
                <c:pt idx="190">
                  <c:v>336</c:v>
                </c:pt>
                <c:pt idx="191">
                  <c:v>526</c:v>
                </c:pt>
                <c:pt idx="192">
                  <c:v>536</c:v>
                </c:pt>
                <c:pt idx="193">
                  <c:v>581</c:v>
                </c:pt>
                <c:pt idx="194">
                  <c:v>591</c:v>
                </c:pt>
                <c:pt idx="195">
                  <c:v>629</c:v>
                </c:pt>
                <c:pt idx="196">
                  <c:v>627</c:v>
                </c:pt>
                <c:pt idx="197">
                  <c:v>622</c:v>
                </c:pt>
                <c:pt idx="198">
                  <c:v>617</c:v>
                </c:pt>
                <c:pt idx="199">
                  <c:v>595</c:v>
                </c:pt>
                <c:pt idx="200">
                  <c:v>591</c:v>
                </c:pt>
                <c:pt idx="201">
                  <c:v>556</c:v>
                </c:pt>
                <c:pt idx="202">
                  <c:v>487</c:v>
                </c:pt>
                <c:pt idx="203">
                  <c:v>388</c:v>
                </c:pt>
                <c:pt idx="204">
                  <c:v>455</c:v>
                </c:pt>
                <c:pt idx="205">
                  <c:v>487</c:v>
                </c:pt>
                <c:pt idx="206">
                  <c:v>486</c:v>
                </c:pt>
                <c:pt idx="207">
                  <c:v>473</c:v>
                </c:pt>
                <c:pt idx="208">
                  <c:v>446</c:v>
                </c:pt>
                <c:pt idx="209">
                  <c:v>505</c:v>
                </c:pt>
                <c:pt idx="210">
                  <c:v>615</c:v>
                </c:pt>
                <c:pt idx="211">
                  <c:v>620</c:v>
                </c:pt>
                <c:pt idx="212">
                  <c:v>657</c:v>
                </c:pt>
                <c:pt idx="213">
                  <c:v>678</c:v>
                </c:pt>
                <c:pt idx="214">
                  <c:v>790</c:v>
                </c:pt>
                <c:pt idx="215">
                  <c:v>755</c:v>
                </c:pt>
                <c:pt idx="216">
                  <c:v>749</c:v>
                </c:pt>
                <c:pt idx="217">
                  <c:v>728</c:v>
                </c:pt>
                <c:pt idx="218">
                  <c:v>727</c:v>
                </c:pt>
                <c:pt idx="219">
                  <c:v>711</c:v>
                </c:pt>
                <c:pt idx="220">
                  <c:v>684</c:v>
                </c:pt>
                <c:pt idx="221">
                  <c:v>562</c:v>
                </c:pt>
                <c:pt idx="222">
                  <c:v>543</c:v>
                </c:pt>
                <c:pt idx="223">
                  <c:v>363</c:v>
                </c:pt>
                <c:pt idx="224">
                  <c:v>303</c:v>
                </c:pt>
                <c:pt idx="225">
                  <c:v>241</c:v>
                </c:pt>
                <c:pt idx="226">
                  <c:v>240</c:v>
                </c:pt>
                <c:pt idx="227">
                  <c:v>240</c:v>
                </c:pt>
                <c:pt idx="228">
                  <c:v>237</c:v>
                </c:pt>
                <c:pt idx="229">
                  <c:v>217</c:v>
                </c:pt>
                <c:pt idx="230">
                  <c:v>217</c:v>
                </c:pt>
                <c:pt idx="231">
                  <c:v>216</c:v>
                </c:pt>
                <c:pt idx="232">
                  <c:v>215</c:v>
                </c:pt>
                <c:pt idx="233">
                  <c:v>215</c:v>
                </c:pt>
                <c:pt idx="234">
                  <c:v>215</c:v>
                </c:pt>
                <c:pt idx="235">
                  <c:v>226</c:v>
                </c:pt>
                <c:pt idx="236">
                  <c:v>244</c:v>
                </c:pt>
                <c:pt idx="237">
                  <c:v>267</c:v>
                </c:pt>
                <c:pt idx="238">
                  <c:v>302</c:v>
                </c:pt>
                <c:pt idx="239">
                  <c:v>394</c:v>
                </c:pt>
                <c:pt idx="240">
                  <c:v>410</c:v>
                </c:pt>
                <c:pt idx="241">
                  <c:v>495</c:v>
                </c:pt>
                <c:pt idx="242">
                  <c:v>527</c:v>
                </c:pt>
                <c:pt idx="243">
                  <c:v>542</c:v>
                </c:pt>
                <c:pt idx="244">
                  <c:v>546</c:v>
                </c:pt>
                <c:pt idx="245">
                  <c:v>655</c:v>
                </c:pt>
                <c:pt idx="246">
                  <c:v>618</c:v>
                </c:pt>
                <c:pt idx="247">
                  <c:v>465</c:v>
                </c:pt>
                <c:pt idx="248">
                  <c:v>429</c:v>
                </c:pt>
                <c:pt idx="249">
                  <c:v>522</c:v>
                </c:pt>
                <c:pt idx="250">
                  <c:v>494</c:v>
                </c:pt>
                <c:pt idx="251">
                  <c:v>387</c:v>
                </c:pt>
                <c:pt idx="252">
                  <c:v>388</c:v>
                </c:pt>
                <c:pt idx="253">
                  <c:v>431</c:v>
                </c:pt>
                <c:pt idx="254">
                  <c:v>461</c:v>
                </c:pt>
                <c:pt idx="255">
                  <c:v>546</c:v>
                </c:pt>
                <c:pt idx="256">
                  <c:v>572</c:v>
                </c:pt>
                <c:pt idx="257">
                  <c:v>635</c:v>
                </c:pt>
                <c:pt idx="258">
                  <c:v>585</c:v>
                </c:pt>
                <c:pt idx="259">
                  <c:v>716</c:v>
                </c:pt>
                <c:pt idx="260">
                  <c:v>745</c:v>
                </c:pt>
                <c:pt idx="261">
                  <c:v>768</c:v>
                </c:pt>
                <c:pt idx="262">
                  <c:v>753</c:v>
                </c:pt>
                <c:pt idx="263">
                  <c:v>730</c:v>
                </c:pt>
                <c:pt idx="264">
                  <c:v>705</c:v>
                </c:pt>
                <c:pt idx="265">
                  <c:v>585</c:v>
                </c:pt>
                <c:pt idx="266">
                  <c:v>537</c:v>
                </c:pt>
                <c:pt idx="267">
                  <c:v>360</c:v>
                </c:pt>
                <c:pt idx="268">
                  <c:v>305</c:v>
                </c:pt>
                <c:pt idx="269">
                  <c:v>284</c:v>
                </c:pt>
                <c:pt idx="270">
                  <c:v>278</c:v>
                </c:pt>
                <c:pt idx="271">
                  <c:v>233</c:v>
                </c:pt>
                <c:pt idx="272">
                  <c:v>233</c:v>
                </c:pt>
                <c:pt idx="273">
                  <c:v>221</c:v>
                </c:pt>
                <c:pt idx="274">
                  <c:v>217</c:v>
                </c:pt>
                <c:pt idx="275">
                  <c:v>217</c:v>
                </c:pt>
                <c:pt idx="276">
                  <c:v>199</c:v>
                </c:pt>
                <c:pt idx="277">
                  <c:v>195</c:v>
                </c:pt>
                <c:pt idx="278">
                  <c:v>195</c:v>
                </c:pt>
                <c:pt idx="279">
                  <c:v>194</c:v>
                </c:pt>
                <c:pt idx="280">
                  <c:v>195</c:v>
                </c:pt>
                <c:pt idx="281">
                  <c:v>194</c:v>
                </c:pt>
                <c:pt idx="282">
                  <c:v>195</c:v>
                </c:pt>
                <c:pt idx="283">
                  <c:v>194</c:v>
                </c:pt>
                <c:pt idx="284">
                  <c:v>208</c:v>
                </c:pt>
                <c:pt idx="285">
                  <c:v>233</c:v>
                </c:pt>
                <c:pt idx="286">
                  <c:v>255</c:v>
                </c:pt>
                <c:pt idx="287">
                  <c:v>291</c:v>
                </c:pt>
                <c:pt idx="288">
                  <c:v>315</c:v>
                </c:pt>
                <c:pt idx="289">
                  <c:v>333</c:v>
                </c:pt>
                <c:pt idx="290">
                  <c:v>343</c:v>
                </c:pt>
                <c:pt idx="291">
                  <c:v>392</c:v>
                </c:pt>
                <c:pt idx="292">
                  <c:v>392</c:v>
                </c:pt>
                <c:pt idx="293">
                  <c:v>404</c:v>
                </c:pt>
                <c:pt idx="294">
                  <c:v>619</c:v>
                </c:pt>
                <c:pt idx="295">
                  <c:v>517</c:v>
                </c:pt>
                <c:pt idx="296">
                  <c:v>475</c:v>
                </c:pt>
                <c:pt idx="297">
                  <c:v>365</c:v>
                </c:pt>
                <c:pt idx="298">
                  <c:v>349</c:v>
                </c:pt>
                <c:pt idx="299">
                  <c:v>335</c:v>
                </c:pt>
                <c:pt idx="300">
                  <c:v>314</c:v>
                </c:pt>
                <c:pt idx="301">
                  <c:v>444</c:v>
                </c:pt>
                <c:pt idx="302">
                  <c:v>454</c:v>
                </c:pt>
                <c:pt idx="303">
                  <c:v>623</c:v>
                </c:pt>
                <c:pt idx="304">
                  <c:v>666</c:v>
                </c:pt>
                <c:pt idx="305">
                  <c:v>683</c:v>
                </c:pt>
                <c:pt idx="306">
                  <c:v>695</c:v>
                </c:pt>
                <c:pt idx="307">
                  <c:v>759</c:v>
                </c:pt>
                <c:pt idx="308">
                  <c:v>727</c:v>
                </c:pt>
                <c:pt idx="309">
                  <c:v>728</c:v>
                </c:pt>
                <c:pt idx="310">
                  <c:v>741</c:v>
                </c:pt>
                <c:pt idx="311">
                  <c:v>838</c:v>
                </c:pt>
                <c:pt idx="312">
                  <c:v>818</c:v>
                </c:pt>
                <c:pt idx="313">
                  <c:v>629</c:v>
                </c:pt>
                <c:pt idx="314">
                  <c:v>585</c:v>
                </c:pt>
                <c:pt idx="315">
                  <c:v>275</c:v>
                </c:pt>
                <c:pt idx="316">
                  <c:v>267</c:v>
                </c:pt>
                <c:pt idx="317">
                  <c:v>249</c:v>
                </c:pt>
                <c:pt idx="318">
                  <c:v>230</c:v>
                </c:pt>
                <c:pt idx="319">
                  <c:v>228</c:v>
                </c:pt>
                <c:pt idx="320">
                  <c:v>228</c:v>
                </c:pt>
                <c:pt idx="321">
                  <c:v>214</c:v>
                </c:pt>
                <c:pt idx="322">
                  <c:v>214</c:v>
                </c:pt>
                <c:pt idx="323">
                  <c:v>210</c:v>
                </c:pt>
                <c:pt idx="324">
                  <c:v>191</c:v>
                </c:pt>
                <c:pt idx="325">
                  <c:v>190</c:v>
                </c:pt>
                <c:pt idx="326">
                  <c:v>189</c:v>
                </c:pt>
                <c:pt idx="327">
                  <c:v>188</c:v>
                </c:pt>
                <c:pt idx="328">
                  <c:v>188</c:v>
                </c:pt>
                <c:pt idx="329">
                  <c:v>187</c:v>
                </c:pt>
                <c:pt idx="330">
                  <c:v>188</c:v>
                </c:pt>
                <c:pt idx="331">
                  <c:v>187</c:v>
                </c:pt>
                <c:pt idx="332">
                  <c:v>187</c:v>
                </c:pt>
                <c:pt idx="333">
                  <c:v>206</c:v>
                </c:pt>
                <c:pt idx="334">
                  <c:v>229</c:v>
                </c:pt>
                <c:pt idx="335">
                  <c:v>285</c:v>
                </c:pt>
                <c:pt idx="336">
                  <c:v>307</c:v>
                </c:pt>
                <c:pt idx="337">
                  <c:v>414</c:v>
                </c:pt>
                <c:pt idx="338">
                  <c:v>549</c:v>
                </c:pt>
                <c:pt idx="339">
                  <c:v>571</c:v>
                </c:pt>
                <c:pt idx="340">
                  <c:v>564</c:v>
                </c:pt>
                <c:pt idx="341">
                  <c:v>524</c:v>
                </c:pt>
                <c:pt idx="342">
                  <c:v>520</c:v>
                </c:pt>
                <c:pt idx="343">
                  <c:v>501</c:v>
                </c:pt>
                <c:pt idx="344">
                  <c:v>513</c:v>
                </c:pt>
                <c:pt idx="345">
                  <c:v>530</c:v>
                </c:pt>
                <c:pt idx="346">
                  <c:v>592</c:v>
                </c:pt>
                <c:pt idx="347">
                  <c:v>588</c:v>
                </c:pt>
                <c:pt idx="348">
                  <c:v>575</c:v>
                </c:pt>
                <c:pt idx="349">
                  <c:v>583</c:v>
                </c:pt>
                <c:pt idx="350">
                  <c:v>593</c:v>
                </c:pt>
                <c:pt idx="351">
                  <c:v>634</c:v>
                </c:pt>
                <c:pt idx="352">
                  <c:v>738</c:v>
                </c:pt>
                <c:pt idx="353">
                  <c:v>827</c:v>
                </c:pt>
                <c:pt idx="354">
                  <c:v>861</c:v>
                </c:pt>
                <c:pt idx="355">
                  <c:v>913</c:v>
                </c:pt>
                <c:pt idx="356">
                  <c:v>933</c:v>
                </c:pt>
                <c:pt idx="357">
                  <c:v>961</c:v>
                </c:pt>
                <c:pt idx="358">
                  <c:v>952</c:v>
                </c:pt>
                <c:pt idx="359">
                  <c:v>918</c:v>
                </c:pt>
                <c:pt idx="360">
                  <c:v>828</c:v>
                </c:pt>
                <c:pt idx="361">
                  <c:v>775</c:v>
                </c:pt>
                <c:pt idx="362">
                  <c:v>767</c:v>
                </c:pt>
                <c:pt idx="363">
                  <c:v>479</c:v>
                </c:pt>
                <c:pt idx="364">
                  <c:v>273</c:v>
                </c:pt>
                <c:pt idx="365">
                  <c:v>233</c:v>
                </c:pt>
                <c:pt idx="366">
                  <c:v>225</c:v>
                </c:pt>
                <c:pt idx="367">
                  <c:v>216</c:v>
                </c:pt>
                <c:pt idx="368">
                  <c:v>217</c:v>
                </c:pt>
                <c:pt idx="369">
                  <c:v>211</c:v>
                </c:pt>
                <c:pt idx="370">
                  <c:v>206</c:v>
                </c:pt>
                <c:pt idx="371">
                  <c:v>182</c:v>
                </c:pt>
                <c:pt idx="372">
                  <c:v>165</c:v>
                </c:pt>
                <c:pt idx="373">
                  <c:v>157</c:v>
                </c:pt>
                <c:pt idx="374">
                  <c:v>154</c:v>
                </c:pt>
                <c:pt idx="375">
                  <c:v>153</c:v>
                </c:pt>
                <c:pt idx="376">
                  <c:v>152</c:v>
                </c:pt>
                <c:pt idx="377">
                  <c:v>154</c:v>
                </c:pt>
                <c:pt idx="378">
                  <c:v>161</c:v>
                </c:pt>
                <c:pt idx="379">
                  <c:v>206</c:v>
                </c:pt>
                <c:pt idx="380">
                  <c:v>173</c:v>
                </c:pt>
                <c:pt idx="381">
                  <c:v>192</c:v>
                </c:pt>
                <c:pt idx="382">
                  <c:v>212</c:v>
                </c:pt>
                <c:pt idx="383">
                  <c:v>249</c:v>
                </c:pt>
                <c:pt idx="384">
                  <c:v>327</c:v>
                </c:pt>
                <c:pt idx="385">
                  <c:v>638</c:v>
                </c:pt>
                <c:pt idx="386">
                  <c:v>757</c:v>
                </c:pt>
                <c:pt idx="387">
                  <c:v>737</c:v>
                </c:pt>
                <c:pt idx="388">
                  <c:v>679</c:v>
                </c:pt>
                <c:pt idx="389">
                  <c:v>630</c:v>
                </c:pt>
                <c:pt idx="390">
                  <c:v>614</c:v>
                </c:pt>
                <c:pt idx="391">
                  <c:v>599</c:v>
                </c:pt>
                <c:pt idx="392">
                  <c:v>566</c:v>
                </c:pt>
                <c:pt idx="393">
                  <c:v>450</c:v>
                </c:pt>
                <c:pt idx="394">
                  <c:v>502</c:v>
                </c:pt>
                <c:pt idx="395">
                  <c:v>469</c:v>
                </c:pt>
                <c:pt idx="396">
                  <c:v>500</c:v>
                </c:pt>
                <c:pt idx="397">
                  <c:v>599</c:v>
                </c:pt>
                <c:pt idx="398">
                  <c:v>500</c:v>
                </c:pt>
                <c:pt idx="399">
                  <c:v>433</c:v>
                </c:pt>
                <c:pt idx="400">
                  <c:v>472</c:v>
                </c:pt>
                <c:pt idx="401">
                  <c:v>594</c:v>
                </c:pt>
                <c:pt idx="402">
                  <c:v>807</c:v>
                </c:pt>
                <c:pt idx="403">
                  <c:v>907</c:v>
                </c:pt>
                <c:pt idx="404">
                  <c:v>977</c:v>
                </c:pt>
                <c:pt idx="405">
                  <c:v>929</c:v>
                </c:pt>
                <c:pt idx="406">
                  <c:v>777</c:v>
                </c:pt>
                <c:pt idx="407">
                  <c:v>839</c:v>
                </c:pt>
                <c:pt idx="408">
                  <c:v>799</c:v>
                </c:pt>
                <c:pt idx="409">
                  <c:v>813</c:v>
                </c:pt>
                <c:pt idx="410">
                  <c:v>503</c:v>
                </c:pt>
                <c:pt idx="411">
                  <c:v>327</c:v>
                </c:pt>
                <c:pt idx="412">
                  <c:v>297</c:v>
                </c:pt>
                <c:pt idx="413">
                  <c:v>245</c:v>
                </c:pt>
                <c:pt idx="414">
                  <c:v>242</c:v>
                </c:pt>
                <c:pt idx="415">
                  <c:v>242</c:v>
                </c:pt>
                <c:pt idx="416">
                  <c:v>242</c:v>
                </c:pt>
                <c:pt idx="417">
                  <c:v>230</c:v>
                </c:pt>
                <c:pt idx="418">
                  <c:v>217</c:v>
                </c:pt>
                <c:pt idx="419">
                  <c:v>100</c:v>
                </c:pt>
                <c:pt idx="420">
                  <c:v>85</c:v>
                </c:pt>
                <c:pt idx="421">
                  <c:v>85</c:v>
                </c:pt>
                <c:pt idx="422">
                  <c:v>85</c:v>
                </c:pt>
                <c:pt idx="423">
                  <c:v>82</c:v>
                </c:pt>
                <c:pt idx="424">
                  <c:v>81</c:v>
                </c:pt>
                <c:pt idx="425">
                  <c:v>81</c:v>
                </c:pt>
                <c:pt idx="426">
                  <c:v>84</c:v>
                </c:pt>
                <c:pt idx="427">
                  <c:v>81</c:v>
                </c:pt>
                <c:pt idx="428">
                  <c:v>91</c:v>
                </c:pt>
                <c:pt idx="429">
                  <c:v>182</c:v>
                </c:pt>
                <c:pt idx="430">
                  <c:v>188</c:v>
                </c:pt>
                <c:pt idx="431">
                  <c:v>245</c:v>
                </c:pt>
                <c:pt idx="432">
                  <c:v>420</c:v>
                </c:pt>
                <c:pt idx="433">
                  <c:v>406</c:v>
                </c:pt>
                <c:pt idx="434">
                  <c:v>509</c:v>
                </c:pt>
                <c:pt idx="435">
                  <c:v>441</c:v>
                </c:pt>
                <c:pt idx="436">
                  <c:v>552</c:v>
                </c:pt>
                <c:pt idx="437">
                  <c:v>526</c:v>
                </c:pt>
                <c:pt idx="438">
                  <c:v>529</c:v>
                </c:pt>
                <c:pt idx="439">
                  <c:v>415</c:v>
                </c:pt>
                <c:pt idx="440">
                  <c:v>494</c:v>
                </c:pt>
                <c:pt idx="441">
                  <c:v>529</c:v>
                </c:pt>
                <c:pt idx="442">
                  <c:v>487</c:v>
                </c:pt>
                <c:pt idx="443">
                  <c:v>406</c:v>
                </c:pt>
                <c:pt idx="444">
                  <c:v>533</c:v>
                </c:pt>
                <c:pt idx="445">
                  <c:v>530</c:v>
                </c:pt>
                <c:pt idx="446">
                  <c:v>499</c:v>
                </c:pt>
                <c:pt idx="447">
                  <c:v>566</c:v>
                </c:pt>
                <c:pt idx="448">
                  <c:v>580</c:v>
                </c:pt>
                <c:pt idx="449">
                  <c:v>590</c:v>
                </c:pt>
                <c:pt idx="450">
                  <c:v>688</c:v>
                </c:pt>
                <c:pt idx="451">
                  <c:v>809</c:v>
                </c:pt>
                <c:pt idx="452">
                  <c:v>762</c:v>
                </c:pt>
                <c:pt idx="453">
                  <c:v>901</c:v>
                </c:pt>
                <c:pt idx="454">
                  <c:v>898</c:v>
                </c:pt>
                <c:pt idx="455">
                  <c:v>887</c:v>
                </c:pt>
                <c:pt idx="456">
                  <c:v>861</c:v>
                </c:pt>
                <c:pt idx="457">
                  <c:v>805</c:v>
                </c:pt>
                <c:pt idx="458">
                  <c:v>617</c:v>
                </c:pt>
                <c:pt idx="459">
                  <c:v>370</c:v>
                </c:pt>
                <c:pt idx="460">
                  <c:v>247</c:v>
                </c:pt>
                <c:pt idx="461">
                  <c:v>264</c:v>
                </c:pt>
                <c:pt idx="462">
                  <c:v>265</c:v>
                </c:pt>
                <c:pt idx="463">
                  <c:v>271</c:v>
                </c:pt>
                <c:pt idx="464">
                  <c:v>271</c:v>
                </c:pt>
                <c:pt idx="465">
                  <c:v>249</c:v>
                </c:pt>
                <c:pt idx="466">
                  <c:v>237</c:v>
                </c:pt>
                <c:pt idx="467">
                  <c:v>190</c:v>
                </c:pt>
                <c:pt idx="468">
                  <c:v>220</c:v>
                </c:pt>
                <c:pt idx="469">
                  <c:v>208</c:v>
                </c:pt>
                <c:pt idx="470">
                  <c:v>198</c:v>
                </c:pt>
                <c:pt idx="471">
                  <c:v>197</c:v>
                </c:pt>
                <c:pt idx="472">
                  <c:v>190</c:v>
                </c:pt>
                <c:pt idx="473">
                  <c:v>143</c:v>
                </c:pt>
                <c:pt idx="474">
                  <c:v>143</c:v>
                </c:pt>
                <c:pt idx="475">
                  <c:v>141</c:v>
                </c:pt>
                <c:pt idx="476">
                  <c:v>141</c:v>
                </c:pt>
                <c:pt idx="477">
                  <c:v>159</c:v>
                </c:pt>
                <c:pt idx="478">
                  <c:v>164</c:v>
                </c:pt>
                <c:pt idx="479">
                  <c:v>254</c:v>
                </c:pt>
                <c:pt idx="480">
                  <c:v>266</c:v>
                </c:pt>
                <c:pt idx="481">
                  <c:v>293</c:v>
                </c:pt>
                <c:pt idx="482">
                  <c:v>308</c:v>
                </c:pt>
                <c:pt idx="483">
                  <c:v>336</c:v>
                </c:pt>
                <c:pt idx="484">
                  <c:v>342</c:v>
                </c:pt>
                <c:pt idx="485">
                  <c:v>359</c:v>
                </c:pt>
                <c:pt idx="486">
                  <c:v>359</c:v>
                </c:pt>
                <c:pt idx="487">
                  <c:v>329</c:v>
                </c:pt>
                <c:pt idx="488">
                  <c:v>310</c:v>
                </c:pt>
                <c:pt idx="489">
                  <c:v>251</c:v>
                </c:pt>
                <c:pt idx="490">
                  <c:v>250</c:v>
                </c:pt>
                <c:pt idx="491">
                  <c:v>232</c:v>
                </c:pt>
                <c:pt idx="492">
                  <c:v>230</c:v>
                </c:pt>
                <c:pt idx="493">
                  <c:v>229</c:v>
                </c:pt>
                <c:pt idx="494">
                  <c:v>232</c:v>
                </c:pt>
                <c:pt idx="495">
                  <c:v>264</c:v>
                </c:pt>
                <c:pt idx="496">
                  <c:v>275</c:v>
                </c:pt>
                <c:pt idx="497">
                  <c:v>368</c:v>
                </c:pt>
                <c:pt idx="498">
                  <c:v>399</c:v>
                </c:pt>
                <c:pt idx="499">
                  <c:v>541</c:v>
                </c:pt>
                <c:pt idx="500">
                  <c:v>556</c:v>
                </c:pt>
                <c:pt idx="501">
                  <c:v>511</c:v>
                </c:pt>
                <c:pt idx="502">
                  <c:v>520</c:v>
                </c:pt>
                <c:pt idx="503">
                  <c:v>470</c:v>
                </c:pt>
                <c:pt idx="504">
                  <c:v>437</c:v>
                </c:pt>
                <c:pt idx="505">
                  <c:v>363</c:v>
                </c:pt>
                <c:pt idx="506">
                  <c:v>336</c:v>
                </c:pt>
                <c:pt idx="507">
                  <c:v>250</c:v>
                </c:pt>
                <c:pt idx="508">
                  <c:v>247</c:v>
                </c:pt>
                <c:pt idx="509">
                  <c:v>214</c:v>
                </c:pt>
                <c:pt idx="510">
                  <c:v>212</c:v>
                </c:pt>
                <c:pt idx="511">
                  <c:v>209</c:v>
                </c:pt>
                <c:pt idx="512">
                  <c:v>204</c:v>
                </c:pt>
                <c:pt idx="513">
                  <c:v>189</c:v>
                </c:pt>
                <c:pt idx="514">
                  <c:v>178</c:v>
                </c:pt>
                <c:pt idx="515">
                  <c:v>148</c:v>
                </c:pt>
                <c:pt idx="516">
                  <c:v>148</c:v>
                </c:pt>
                <c:pt idx="517">
                  <c:v>147</c:v>
                </c:pt>
                <c:pt idx="518">
                  <c:v>132</c:v>
                </c:pt>
                <c:pt idx="519">
                  <c:v>119</c:v>
                </c:pt>
                <c:pt idx="520">
                  <c:v>116</c:v>
                </c:pt>
                <c:pt idx="521">
                  <c:v>116</c:v>
                </c:pt>
                <c:pt idx="522">
                  <c:v>115</c:v>
                </c:pt>
                <c:pt idx="523">
                  <c:v>115</c:v>
                </c:pt>
                <c:pt idx="524">
                  <c:v>115</c:v>
                </c:pt>
                <c:pt idx="525">
                  <c:v>117</c:v>
                </c:pt>
                <c:pt idx="526">
                  <c:v>138</c:v>
                </c:pt>
                <c:pt idx="527">
                  <c:v>234</c:v>
                </c:pt>
              </c:numCache>
            </c:numRef>
          </c:val>
          <c:extLst>
            <c:ext xmlns:c16="http://schemas.microsoft.com/office/drawing/2014/chart" uri="{C3380CC4-5D6E-409C-BE32-E72D297353CC}">
              <c16:uniqueId val="{00000004-426D-4173-9FCC-9DDDA44A2362}"/>
            </c:ext>
          </c:extLst>
        </c:ser>
        <c:ser>
          <c:idx val="5"/>
          <c:order val="5"/>
          <c:tx>
            <c:strRef>
              <c:f>'Figure 8'!$H$2</c:f>
              <c:strCache>
                <c:ptCount val="1"/>
                <c:pt idx="0">
                  <c:v>IMPORTS</c:v>
                </c:pt>
              </c:strCache>
            </c:strRef>
          </c:tx>
          <c:spPr>
            <a:solidFill>
              <a:schemeClr val="accent6"/>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8'!$H$3:$H$530</c:f>
              <c:numCache>
                <c:formatCode>General</c:formatCode>
                <c:ptCount val="528"/>
                <c:pt idx="0">
                  <c:v>1544</c:v>
                </c:pt>
                <c:pt idx="1">
                  <c:v>1928</c:v>
                </c:pt>
                <c:pt idx="2">
                  <c:v>2100</c:v>
                </c:pt>
                <c:pt idx="3">
                  <c:v>3644</c:v>
                </c:pt>
                <c:pt idx="4">
                  <c:v>3842</c:v>
                </c:pt>
                <c:pt idx="5">
                  <c:v>4218</c:v>
                </c:pt>
                <c:pt idx="6">
                  <c:v>4273</c:v>
                </c:pt>
                <c:pt idx="7">
                  <c:v>4494</c:v>
                </c:pt>
                <c:pt idx="8">
                  <c:v>4529</c:v>
                </c:pt>
                <c:pt idx="9">
                  <c:v>4801</c:v>
                </c:pt>
                <c:pt idx="10">
                  <c:v>4825</c:v>
                </c:pt>
                <c:pt idx="11">
                  <c:v>4645</c:v>
                </c:pt>
                <c:pt idx="12">
                  <c:v>4628</c:v>
                </c:pt>
                <c:pt idx="13">
                  <c:v>3746</c:v>
                </c:pt>
                <c:pt idx="14">
                  <c:v>3724</c:v>
                </c:pt>
                <c:pt idx="15">
                  <c:v>3878</c:v>
                </c:pt>
                <c:pt idx="16">
                  <c:v>3870</c:v>
                </c:pt>
                <c:pt idx="17">
                  <c:v>3630</c:v>
                </c:pt>
                <c:pt idx="18">
                  <c:v>3654</c:v>
                </c:pt>
                <c:pt idx="19">
                  <c:v>4898</c:v>
                </c:pt>
                <c:pt idx="20">
                  <c:v>4942</c:v>
                </c:pt>
                <c:pt idx="21">
                  <c:v>5584</c:v>
                </c:pt>
                <c:pt idx="22">
                  <c:v>5594</c:v>
                </c:pt>
                <c:pt idx="23">
                  <c:v>5152</c:v>
                </c:pt>
                <c:pt idx="24">
                  <c:v>5166</c:v>
                </c:pt>
                <c:pt idx="25">
                  <c:v>5930</c:v>
                </c:pt>
                <c:pt idx="26">
                  <c:v>5948</c:v>
                </c:pt>
                <c:pt idx="27">
                  <c:v>5824</c:v>
                </c:pt>
                <c:pt idx="28">
                  <c:v>5792</c:v>
                </c:pt>
                <c:pt idx="29">
                  <c:v>4910</c:v>
                </c:pt>
                <c:pt idx="30">
                  <c:v>4844</c:v>
                </c:pt>
                <c:pt idx="31">
                  <c:v>3616</c:v>
                </c:pt>
                <c:pt idx="32">
                  <c:v>3500</c:v>
                </c:pt>
                <c:pt idx="33">
                  <c:v>2222</c:v>
                </c:pt>
                <c:pt idx="34">
                  <c:v>2124</c:v>
                </c:pt>
                <c:pt idx="35">
                  <c:v>1864</c:v>
                </c:pt>
                <c:pt idx="36">
                  <c:v>1844</c:v>
                </c:pt>
                <c:pt idx="37">
                  <c:v>2106</c:v>
                </c:pt>
                <c:pt idx="38">
                  <c:v>2080</c:v>
                </c:pt>
                <c:pt idx="39">
                  <c:v>1339</c:v>
                </c:pt>
                <c:pt idx="40">
                  <c:v>1311</c:v>
                </c:pt>
                <c:pt idx="41">
                  <c:v>699</c:v>
                </c:pt>
                <c:pt idx="42">
                  <c:v>716</c:v>
                </c:pt>
                <c:pt idx="43">
                  <c:v>741</c:v>
                </c:pt>
                <c:pt idx="44">
                  <c:v>730</c:v>
                </c:pt>
                <c:pt idx="45">
                  <c:v>1218</c:v>
                </c:pt>
                <c:pt idx="46">
                  <c:v>1320</c:v>
                </c:pt>
                <c:pt idx="47">
                  <c:v>2006</c:v>
                </c:pt>
                <c:pt idx="48">
                  <c:v>2206</c:v>
                </c:pt>
                <c:pt idx="49">
                  <c:v>3231</c:v>
                </c:pt>
                <c:pt idx="50">
                  <c:v>3411</c:v>
                </c:pt>
                <c:pt idx="51">
                  <c:v>4894</c:v>
                </c:pt>
                <c:pt idx="52">
                  <c:v>5195</c:v>
                </c:pt>
                <c:pt idx="53">
                  <c:v>5394</c:v>
                </c:pt>
                <c:pt idx="54">
                  <c:v>5487</c:v>
                </c:pt>
                <c:pt idx="55">
                  <c:v>5554</c:v>
                </c:pt>
                <c:pt idx="56">
                  <c:v>5621</c:v>
                </c:pt>
                <c:pt idx="57">
                  <c:v>5701</c:v>
                </c:pt>
                <c:pt idx="58">
                  <c:v>5790</c:v>
                </c:pt>
                <c:pt idx="59">
                  <c:v>5875</c:v>
                </c:pt>
                <c:pt idx="60">
                  <c:v>5934</c:v>
                </c:pt>
                <c:pt idx="61">
                  <c:v>5934</c:v>
                </c:pt>
                <c:pt idx="62">
                  <c:v>5934</c:v>
                </c:pt>
                <c:pt idx="63">
                  <c:v>5904</c:v>
                </c:pt>
                <c:pt idx="64">
                  <c:v>5890</c:v>
                </c:pt>
                <c:pt idx="65">
                  <c:v>5226</c:v>
                </c:pt>
                <c:pt idx="66">
                  <c:v>5208</c:v>
                </c:pt>
                <c:pt idx="67">
                  <c:v>5590</c:v>
                </c:pt>
                <c:pt idx="68">
                  <c:v>5602</c:v>
                </c:pt>
                <c:pt idx="69">
                  <c:v>5948</c:v>
                </c:pt>
                <c:pt idx="70">
                  <c:v>5954</c:v>
                </c:pt>
                <c:pt idx="71">
                  <c:v>5954</c:v>
                </c:pt>
                <c:pt idx="72">
                  <c:v>5954</c:v>
                </c:pt>
                <c:pt idx="73">
                  <c:v>5956</c:v>
                </c:pt>
                <c:pt idx="74">
                  <c:v>5956</c:v>
                </c:pt>
                <c:pt idx="75">
                  <c:v>5956</c:v>
                </c:pt>
                <c:pt idx="76">
                  <c:v>5956</c:v>
                </c:pt>
                <c:pt idx="77">
                  <c:v>5936</c:v>
                </c:pt>
                <c:pt idx="78">
                  <c:v>5936</c:v>
                </c:pt>
                <c:pt idx="79">
                  <c:v>5936</c:v>
                </c:pt>
                <c:pt idx="80">
                  <c:v>5936</c:v>
                </c:pt>
                <c:pt idx="81">
                  <c:v>5934</c:v>
                </c:pt>
                <c:pt idx="82">
                  <c:v>5934</c:v>
                </c:pt>
                <c:pt idx="83">
                  <c:v>5932</c:v>
                </c:pt>
                <c:pt idx="84">
                  <c:v>5930</c:v>
                </c:pt>
                <c:pt idx="85">
                  <c:v>5856</c:v>
                </c:pt>
                <c:pt idx="86">
                  <c:v>5852</c:v>
                </c:pt>
                <c:pt idx="87">
                  <c:v>5836</c:v>
                </c:pt>
                <c:pt idx="88">
                  <c:v>5812</c:v>
                </c:pt>
                <c:pt idx="89">
                  <c:v>5220</c:v>
                </c:pt>
                <c:pt idx="90">
                  <c:v>5192</c:v>
                </c:pt>
                <c:pt idx="91">
                  <c:v>4954</c:v>
                </c:pt>
                <c:pt idx="92">
                  <c:v>4946</c:v>
                </c:pt>
                <c:pt idx="93">
                  <c:v>4862</c:v>
                </c:pt>
                <c:pt idx="94">
                  <c:v>4848</c:v>
                </c:pt>
                <c:pt idx="95">
                  <c:v>4670</c:v>
                </c:pt>
                <c:pt idx="96">
                  <c:v>4670</c:v>
                </c:pt>
                <c:pt idx="97">
                  <c:v>5510</c:v>
                </c:pt>
                <c:pt idx="98">
                  <c:v>5548</c:v>
                </c:pt>
                <c:pt idx="99">
                  <c:v>5666</c:v>
                </c:pt>
                <c:pt idx="100">
                  <c:v>5678</c:v>
                </c:pt>
                <c:pt idx="101">
                  <c:v>5790</c:v>
                </c:pt>
                <c:pt idx="102">
                  <c:v>5798</c:v>
                </c:pt>
                <c:pt idx="103">
                  <c:v>5930</c:v>
                </c:pt>
                <c:pt idx="104">
                  <c:v>5934</c:v>
                </c:pt>
                <c:pt idx="105">
                  <c:v>5872</c:v>
                </c:pt>
                <c:pt idx="106">
                  <c:v>5864</c:v>
                </c:pt>
                <c:pt idx="107">
                  <c:v>5692</c:v>
                </c:pt>
                <c:pt idx="108">
                  <c:v>5684</c:v>
                </c:pt>
                <c:pt idx="109">
                  <c:v>5870</c:v>
                </c:pt>
                <c:pt idx="110">
                  <c:v>5866</c:v>
                </c:pt>
                <c:pt idx="111">
                  <c:v>5600</c:v>
                </c:pt>
                <c:pt idx="112">
                  <c:v>5594</c:v>
                </c:pt>
                <c:pt idx="113">
                  <c:v>5048</c:v>
                </c:pt>
                <c:pt idx="114">
                  <c:v>5056</c:v>
                </c:pt>
                <c:pt idx="115">
                  <c:v>5914</c:v>
                </c:pt>
                <c:pt idx="116">
                  <c:v>5952</c:v>
                </c:pt>
                <c:pt idx="117">
                  <c:v>5562</c:v>
                </c:pt>
                <c:pt idx="118">
                  <c:v>5576</c:v>
                </c:pt>
                <c:pt idx="119">
                  <c:v>5914</c:v>
                </c:pt>
                <c:pt idx="120">
                  <c:v>5914</c:v>
                </c:pt>
                <c:pt idx="121">
                  <c:v>5914</c:v>
                </c:pt>
                <c:pt idx="122">
                  <c:v>5916</c:v>
                </c:pt>
                <c:pt idx="123">
                  <c:v>5372</c:v>
                </c:pt>
                <c:pt idx="124">
                  <c:v>5344</c:v>
                </c:pt>
                <c:pt idx="125">
                  <c:v>4734</c:v>
                </c:pt>
                <c:pt idx="126">
                  <c:v>4720</c:v>
                </c:pt>
                <c:pt idx="127">
                  <c:v>4668</c:v>
                </c:pt>
                <c:pt idx="128">
                  <c:v>4690</c:v>
                </c:pt>
                <c:pt idx="129">
                  <c:v>5666</c:v>
                </c:pt>
                <c:pt idx="130">
                  <c:v>5696</c:v>
                </c:pt>
                <c:pt idx="131">
                  <c:v>5890</c:v>
                </c:pt>
                <c:pt idx="132">
                  <c:v>5894</c:v>
                </c:pt>
                <c:pt idx="133">
                  <c:v>5894</c:v>
                </c:pt>
                <c:pt idx="134">
                  <c:v>5892</c:v>
                </c:pt>
                <c:pt idx="135">
                  <c:v>5624</c:v>
                </c:pt>
                <c:pt idx="136">
                  <c:v>5602</c:v>
                </c:pt>
                <c:pt idx="137">
                  <c:v>4910</c:v>
                </c:pt>
                <c:pt idx="138">
                  <c:v>4876</c:v>
                </c:pt>
                <c:pt idx="139">
                  <c:v>4732</c:v>
                </c:pt>
                <c:pt idx="140">
                  <c:v>4708</c:v>
                </c:pt>
                <c:pt idx="141">
                  <c:v>4712</c:v>
                </c:pt>
                <c:pt idx="142">
                  <c:v>4638</c:v>
                </c:pt>
                <c:pt idx="143">
                  <c:v>4196</c:v>
                </c:pt>
                <c:pt idx="144">
                  <c:v>4160</c:v>
                </c:pt>
                <c:pt idx="145">
                  <c:v>3132</c:v>
                </c:pt>
                <c:pt idx="146">
                  <c:v>3124</c:v>
                </c:pt>
                <c:pt idx="147">
                  <c:v>4154</c:v>
                </c:pt>
                <c:pt idx="148">
                  <c:v>4242</c:v>
                </c:pt>
                <c:pt idx="149">
                  <c:v>5690</c:v>
                </c:pt>
                <c:pt idx="150">
                  <c:v>5896</c:v>
                </c:pt>
                <c:pt idx="151">
                  <c:v>5896</c:v>
                </c:pt>
                <c:pt idx="152">
                  <c:v>5896</c:v>
                </c:pt>
                <c:pt idx="153">
                  <c:v>5894</c:v>
                </c:pt>
                <c:pt idx="154">
                  <c:v>5894</c:v>
                </c:pt>
                <c:pt idx="155">
                  <c:v>5894</c:v>
                </c:pt>
                <c:pt idx="156">
                  <c:v>5894</c:v>
                </c:pt>
                <c:pt idx="157">
                  <c:v>5894</c:v>
                </c:pt>
                <c:pt idx="158">
                  <c:v>5874</c:v>
                </c:pt>
                <c:pt idx="159">
                  <c:v>5474</c:v>
                </c:pt>
                <c:pt idx="160">
                  <c:v>5468</c:v>
                </c:pt>
                <c:pt idx="161">
                  <c:v>5820</c:v>
                </c:pt>
                <c:pt idx="162">
                  <c:v>5842</c:v>
                </c:pt>
                <c:pt idx="163">
                  <c:v>5912</c:v>
                </c:pt>
                <c:pt idx="164">
                  <c:v>5914</c:v>
                </c:pt>
                <c:pt idx="165">
                  <c:v>5912</c:v>
                </c:pt>
                <c:pt idx="166">
                  <c:v>5912</c:v>
                </c:pt>
                <c:pt idx="167">
                  <c:v>5816</c:v>
                </c:pt>
                <c:pt idx="168">
                  <c:v>5814</c:v>
                </c:pt>
                <c:pt idx="169">
                  <c:v>5224</c:v>
                </c:pt>
                <c:pt idx="170">
                  <c:v>5208</c:v>
                </c:pt>
                <c:pt idx="171">
                  <c:v>4560</c:v>
                </c:pt>
                <c:pt idx="172">
                  <c:v>4542</c:v>
                </c:pt>
                <c:pt idx="173">
                  <c:v>5076</c:v>
                </c:pt>
                <c:pt idx="174">
                  <c:v>5058</c:v>
                </c:pt>
                <c:pt idx="175">
                  <c:v>4634</c:v>
                </c:pt>
                <c:pt idx="176">
                  <c:v>4654</c:v>
                </c:pt>
                <c:pt idx="177">
                  <c:v>5724</c:v>
                </c:pt>
                <c:pt idx="178">
                  <c:v>5778</c:v>
                </c:pt>
                <c:pt idx="179">
                  <c:v>5892</c:v>
                </c:pt>
                <c:pt idx="180">
                  <c:v>5896</c:v>
                </c:pt>
                <c:pt idx="181">
                  <c:v>5898</c:v>
                </c:pt>
                <c:pt idx="182">
                  <c:v>5876</c:v>
                </c:pt>
                <c:pt idx="183">
                  <c:v>5666</c:v>
                </c:pt>
                <c:pt idx="184">
                  <c:v>5606</c:v>
                </c:pt>
                <c:pt idx="185">
                  <c:v>5120</c:v>
                </c:pt>
                <c:pt idx="186">
                  <c:v>5078</c:v>
                </c:pt>
                <c:pt idx="187">
                  <c:v>4742</c:v>
                </c:pt>
                <c:pt idx="188">
                  <c:v>4486</c:v>
                </c:pt>
                <c:pt idx="189">
                  <c:v>1554</c:v>
                </c:pt>
                <c:pt idx="190">
                  <c:v>1424</c:v>
                </c:pt>
                <c:pt idx="191">
                  <c:v>542</c:v>
                </c:pt>
                <c:pt idx="192">
                  <c:v>548</c:v>
                </c:pt>
                <c:pt idx="193">
                  <c:v>1584</c:v>
                </c:pt>
                <c:pt idx="194">
                  <c:v>1686</c:v>
                </c:pt>
                <c:pt idx="195">
                  <c:v>3068</c:v>
                </c:pt>
                <c:pt idx="196">
                  <c:v>3202</c:v>
                </c:pt>
                <c:pt idx="197">
                  <c:v>3070</c:v>
                </c:pt>
                <c:pt idx="198">
                  <c:v>3116</c:v>
                </c:pt>
                <c:pt idx="199">
                  <c:v>3476</c:v>
                </c:pt>
                <c:pt idx="200">
                  <c:v>3470</c:v>
                </c:pt>
                <c:pt idx="201">
                  <c:v>2860</c:v>
                </c:pt>
                <c:pt idx="202">
                  <c:v>2810</c:v>
                </c:pt>
                <c:pt idx="203">
                  <c:v>2774</c:v>
                </c:pt>
                <c:pt idx="204">
                  <c:v>2748</c:v>
                </c:pt>
                <c:pt idx="205">
                  <c:v>1946</c:v>
                </c:pt>
                <c:pt idx="206">
                  <c:v>1932</c:v>
                </c:pt>
                <c:pt idx="207">
                  <c:v>1642</c:v>
                </c:pt>
                <c:pt idx="208">
                  <c:v>1662</c:v>
                </c:pt>
                <c:pt idx="209">
                  <c:v>2284</c:v>
                </c:pt>
                <c:pt idx="210">
                  <c:v>2340</c:v>
                </c:pt>
                <c:pt idx="211">
                  <c:v>2922</c:v>
                </c:pt>
                <c:pt idx="212">
                  <c:v>2940</c:v>
                </c:pt>
                <c:pt idx="213">
                  <c:v>3558</c:v>
                </c:pt>
                <c:pt idx="214">
                  <c:v>3530</c:v>
                </c:pt>
                <c:pt idx="215">
                  <c:v>2806</c:v>
                </c:pt>
                <c:pt idx="216">
                  <c:v>2834</c:v>
                </c:pt>
                <c:pt idx="217">
                  <c:v>4362</c:v>
                </c:pt>
                <c:pt idx="218">
                  <c:v>4484</c:v>
                </c:pt>
                <c:pt idx="219">
                  <c:v>5210</c:v>
                </c:pt>
                <c:pt idx="220">
                  <c:v>5246</c:v>
                </c:pt>
                <c:pt idx="221">
                  <c:v>5728</c:v>
                </c:pt>
                <c:pt idx="222">
                  <c:v>5730</c:v>
                </c:pt>
                <c:pt idx="223">
                  <c:v>5328</c:v>
                </c:pt>
                <c:pt idx="224">
                  <c:v>5332</c:v>
                </c:pt>
                <c:pt idx="225">
                  <c:v>5870</c:v>
                </c:pt>
                <c:pt idx="226">
                  <c:v>5892</c:v>
                </c:pt>
                <c:pt idx="227">
                  <c:v>5894</c:v>
                </c:pt>
                <c:pt idx="228">
                  <c:v>5894</c:v>
                </c:pt>
                <c:pt idx="229">
                  <c:v>5894</c:v>
                </c:pt>
                <c:pt idx="230">
                  <c:v>5894</c:v>
                </c:pt>
                <c:pt idx="231">
                  <c:v>5894</c:v>
                </c:pt>
                <c:pt idx="232">
                  <c:v>5894</c:v>
                </c:pt>
                <c:pt idx="233">
                  <c:v>5894</c:v>
                </c:pt>
                <c:pt idx="234">
                  <c:v>5896</c:v>
                </c:pt>
                <c:pt idx="235">
                  <c:v>5860</c:v>
                </c:pt>
                <c:pt idx="236">
                  <c:v>5836</c:v>
                </c:pt>
                <c:pt idx="237">
                  <c:v>5174</c:v>
                </c:pt>
                <c:pt idx="238">
                  <c:v>5036</c:v>
                </c:pt>
                <c:pt idx="239">
                  <c:v>2474</c:v>
                </c:pt>
                <c:pt idx="240">
                  <c:v>2372</c:v>
                </c:pt>
                <c:pt idx="241">
                  <c:v>2682</c:v>
                </c:pt>
                <c:pt idx="242">
                  <c:v>2750</c:v>
                </c:pt>
                <c:pt idx="243">
                  <c:v>4096</c:v>
                </c:pt>
                <c:pt idx="244">
                  <c:v>4156</c:v>
                </c:pt>
                <c:pt idx="245">
                  <c:v>4360</c:v>
                </c:pt>
                <c:pt idx="246">
                  <c:v>4330</c:v>
                </c:pt>
                <c:pt idx="247">
                  <c:v>3422</c:v>
                </c:pt>
                <c:pt idx="248">
                  <c:v>3382</c:v>
                </c:pt>
                <c:pt idx="249">
                  <c:v>3120</c:v>
                </c:pt>
                <c:pt idx="250">
                  <c:v>3066</c:v>
                </c:pt>
                <c:pt idx="251">
                  <c:v>2404</c:v>
                </c:pt>
                <c:pt idx="252">
                  <c:v>2328</c:v>
                </c:pt>
                <c:pt idx="253">
                  <c:v>1884</c:v>
                </c:pt>
                <c:pt idx="254">
                  <c:v>1786</c:v>
                </c:pt>
                <c:pt idx="255">
                  <c:v>2140</c:v>
                </c:pt>
                <c:pt idx="256">
                  <c:v>2146</c:v>
                </c:pt>
                <c:pt idx="257">
                  <c:v>2236</c:v>
                </c:pt>
                <c:pt idx="258">
                  <c:v>2296</c:v>
                </c:pt>
                <c:pt idx="259">
                  <c:v>3146</c:v>
                </c:pt>
                <c:pt idx="260">
                  <c:v>3226</c:v>
                </c:pt>
                <c:pt idx="261">
                  <c:v>4050</c:v>
                </c:pt>
                <c:pt idx="262">
                  <c:v>4080</c:v>
                </c:pt>
                <c:pt idx="263">
                  <c:v>4304</c:v>
                </c:pt>
                <c:pt idx="264">
                  <c:v>4330</c:v>
                </c:pt>
                <c:pt idx="265">
                  <c:v>3782</c:v>
                </c:pt>
                <c:pt idx="266">
                  <c:v>3730</c:v>
                </c:pt>
                <c:pt idx="267">
                  <c:v>2716</c:v>
                </c:pt>
                <c:pt idx="268">
                  <c:v>2606</c:v>
                </c:pt>
                <c:pt idx="269">
                  <c:v>1508</c:v>
                </c:pt>
                <c:pt idx="270">
                  <c:v>1428</c:v>
                </c:pt>
                <c:pt idx="271">
                  <c:v>990</c:v>
                </c:pt>
                <c:pt idx="272">
                  <c:v>930</c:v>
                </c:pt>
                <c:pt idx="273">
                  <c:v>1040</c:v>
                </c:pt>
                <c:pt idx="274">
                  <c:v>1138</c:v>
                </c:pt>
                <c:pt idx="275">
                  <c:v>2728</c:v>
                </c:pt>
                <c:pt idx="276">
                  <c:v>2890</c:v>
                </c:pt>
                <c:pt idx="277">
                  <c:v>4346</c:v>
                </c:pt>
                <c:pt idx="278">
                  <c:v>4408</c:v>
                </c:pt>
                <c:pt idx="279">
                  <c:v>4238</c:v>
                </c:pt>
                <c:pt idx="280">
                  <c:v>4210</c:v>
                </c:pt>
                <c:pt idx="281">
                  <c:v>3994</c:v>
                </c:pt>
                <c:pt idx="282">
                  <c:v>3936</c:v>
                </c:pt>
                <c:pt idx="283">
                  <c:v>2784</c:v>
                </c:pt>
                <c:pt idx="284">
                  <c:v>2668</c:v>
                </c:pt>
                <c:pt idx="285">
                  <c:v>1366</c:v>
                </c:pt>
                <c:pt idx="286">
                  <c:v>1304</c:v>
                </c:pt>
                <c:pt idx="287">
                  <c:v>1210</c:v>
                </c:pt>
                <c:pt idx="288">
                  <c:v>1206</c:v>
                </c:pt>
                <c:pt idx="289">
                  <c:v>1732</c:v>
                </c:pt>
                <c:pt idx="290">
                  <c:v>1858</c:v>
                </c:pt>
                <c:pt idx="291">
                  <c:v>2468</c:v>
                </c:pt>
                <c:pt idx="292">
                  <c:v>2616</c:v>
                </c:pt>
                <c:pt idx="293">
                  <c:v>3968</c:v>
                </c:pt>
                <c:pt idx="294">
                  <c:v>4036</c:v>
                </c:pt>
                <c:pt idx="295">
                  <c:v>4086</c:v>
                </c:pt>
                <c:pt idx="296">
                  <c:v>4086</c:v>
                </c:pt>
                <c:pt idx="297">
                  <c:v>3766</c:v>
                </c:pt>
                <c:pt idx="298">
                  <c:v>3768</c:v>
                </c:pt>
                <c:pt idx="299">
                  <c:v>4204</c:v>
                </c:pt>
                <c:pt idx="300">
                  <c:v>4214</c:v>
                </c:pt>
                <c:pt idx="301">
                  <c:v>4202</c:v>
                </c:pt>
                <c:pt idx="302">
                  <c:v>4210</c:v>
                </c:pt>
                <c:pt idx="303">
                  <c:v>4472</c:v>
                </c:pt>
                <c:pt idx="304">
                  <c:v>4476</c:v>
                </c:pt>
                <c:pt idx="305">
                  <c:v>4412</c:v>
                </c:pt>
                <c:pt idx="306">
                  <c:v>4452</c:v>
                </c:pt>
                <c:pt idx="307">
                  <c:v>5324</c:v>
                </c:pt>
                <c:pt idx="308">
                  <c:v>5354</c:v>
                </c:pt>
                <c:pt idx="309">
                  <c:v>5422</c:v>
                </c:pt>
                <c:pt idx="310">
                  <c:v>5420</c:v>
                </c:pt>
                <c:pt idx="311">
                  <c:v>5550</c:v>
                </c:pt>
                <c:pt idx="312">
                  <c:v>5540</c:v>
                </c:pt>
                <c:pt idx="313">
                  <c:v>5092</c:v>
                </c:pt>
                <c:pt idx="314">
                  <c:v>5188</c:v>
                </c:pt>
                <c:pt idx="315">
                  <c:v>4646</c:v>
                </c:pt>
                <c:pt idx="316">
                  <c:v>4576</c:v>
                </c:pt>
                <c:pt idx="317">
                  <c:v>2168</c:v>
                </c:pt>
                <c:pt idx="318">
                  <c:v>1814</c:v>
                </c:pt>
                <c:pt idx="319">
                  <c:v>684</c:v>
                </c:pt>
                <c:pt idx="320">
                  <c:v>604</c:v>
                </c:pt>
                <c:pt idx="321">
                  <c:v>228</c:v>
                </c:pt>
                <c:pt idx="322">
                  <c:v>180</c:v>
                </c:pt>
                <c:pt idx="323">
                  <c:v>0</c:v>
                </c:pt>
                <c:pt idx="324">
                  <c:v>0</c:v>
                </c:pt>
                <c:pt idx="325">
                  <c:v>0</c:v>
                </c:pt>
                <c:pt idx="326">
                  <c:v>0</c:v>
                </c:pt>
                <c:pt idx="327">
                  <c:v>0</c:v>
                </c:pt>
                <c:pt idx="328">
                  <c:v>0</c:v>
                </c:pt>
                <c:pt idx="329">
                  <c:v>0</c:v>
                </c:pt>
                <c:pt idx="330">
                  <c:v>0</c:v>
                </c:pt>
                <c:pt idx="331">
                  <c:v>0</c:v>
                </c:pt>
                <c:pt idx="332">
                  <c:v>0</c:v>
                </c:pt>
                <c:pt idx="333">
                  <c:v>66</c:v>
                </c:pt>
                <c:pt idx="334">
                  <c:v>302</c:v>
                </c:pt>
                <c:pt idx="335">
                  <c:v>602</c:v>
                </c:pt>
                <c:pt idx="336">
                  <c:v>864</c:v>
                </c:pt>
                <c:pt idx="337">
                  <c:v>904</c:v>
                </c:pt>
                <c:pt idx="338">
                  <c:v>866</c:v>
                </c:pt>
                <c:pt idx="339">
                  <c:v>808</c:v>
                </c:pt>
                <c:pt idx="340">
                  <c:v>766</c:v>
                </c:pt>
                <c:pt idx="341">
                  <c:v>824</c:v>
                </c:pt>
                <c:pt idx="342">
                  <c:v>870</c:v>
                </c:pt>
                <c:pt idx="343">
                  <c:v>1226</c:v>
                </c:pt>
                <c:pt idx="344">
                  <c:v>1228</c:v>
                </c:pt>
                <c:pt idx="345">
                  <c:v>936</c:v>
                </c:pt>
                <c:pt idx="346">
                  <c:v>922</c:v>
                </c:pt>
                <c:pt idx="347">
                  <c:v>844</c:v>
                </c:pt>
                <c:pt idx="348">
                  <c:v>824</c:v>
                </c:pt>
                <c:pt idx="349">
                  <c:v>1026</c:v>
                </c:pt>
                <c:pt idx="350">
                  <c:v>952</c:v>
                </c:pt>
                <c:pt idx="351">
                  <c:v>790</c:v>
                </c:pt>
                <c:pt idx="352">
                  <c:v>702</c:v>
                </c:pt>
                <c:pt idx="353">
                  <c:v>840</c:v>
                </c:pt>
                <c:pt idx="354">
                  <c:v>1042</c:v>
                </c:pt>
                <c:pt idx="355">
                  <c:v>2338</c:v>
                </c:pt>
                <c:pt idx="356">
                  <c:v>2292</c:v>
                </c:pt>
                <c:pt idx="357">
                  <c:v>1466</c:v>
                </c:pt>
                <c:pt idx="358">
                  <c:v>1326</c:v>
                </c:pt>
                <c:pt idx="359">
                  <c:v>1806</c:v>
                </c:pt>
                <c:pt idx="360">
                  <c:v>1856</c:v>
                </c:pt>
                <c:pt idx="361">
                  <c:v>2772</c:v>
                </c:pt>
                <c:pt idx="362">
                  <c:v>2864</c:v>
                </c:pt>
                <c:pt idx="363">
                  <c:v>2920</c:v>
                </c:pt>
                <c:pt idx="364">
                  <c:v>2826</c:v>
                </c:pt>
                <c:pt idx="365">
                  <c:v>1312</c:v>
                </c:pt>
                <c:pt idx="366">
                  <c:v>1020</c:v>
                </c:pt>
                <c:pt idx="367">
                  <c:v>68</c:v>
                </c:pt>
                <c:pt idx="368">
                  <c:v>22</c:v>
                </c:pt>
                <c:pt idx="369">
                  <c:v>0</c:v>
                </c:pt>
                <c:pt idx="370">
                  <c:v>0</c:v>
                </c:pt>
                <c:pt idx="371">
                  <c:v>52</c:v>
                </c:pt>
                <c:pt idx="372">
                  <c:v>86</c:v>
                </c:pt>
                <c:pt idx="373">
                  <c:v>466</c:v>
                </c:pt>
                <c:pt idx="374">
                  <c:v>484</c:v>
                </c:pt>
                <c:pt idx="375">
                  <c:v>524</c:v>
                </c:pt>
                <c:pt idx="376">
                  <c:v>508</c:v>
                </c:pt>
                <c:pt idx="377">
                  <c:v>558</c:v>
                </c:pt>
                <c:pt idx="378">
                  <c:v>573</c:v>
                </c:pt>
                <c:pt idx="379">
                  <c:v>611</c:v>
                </c:pt>
                <c:pt idx="380">
                  <c:v>545</c:v>
                </c:pt>
                <c:pt idx="381">
                  <c:v>585</c:v>
                </c:pt>
                <c:pt idx="382">
                  <c:v>601</c:v>
                </c:pt>
                <c:pt idx="383">
                  <c:v>666</c:v>
                </c:pt>
                <c:pt idx="384">
                  <c:v>788</c:v>
                </c:pt>
                <c:pt idx="385">
                  <c:v>844</c:v>
                </c:pt>
                <c:pt idx="386">
                  <c:v>995</c:v>
                </c:pt>
                <c:pt idx="387">
                  <c:v>1597</c:v>
                </c:pt>
                <c:pt idx="388">
                  <c:v>1748</c:v>
                </c:pt>
                <c:pt idx="389">
                  <c:v>2561</c:v>
                </c:pt>
                <c:pt idx="390">
                  <c:v>2650</c:v>
                </c:pt>
                <c:pt idx="391">
                  <c:v>3044</c:v>
                </c:pt>
                <c:pt idx="392">
                  <c:v>3141</c:v>
                </c:pt>
                <c:pt idx="393">
                  <c:v>3052</c:v>
                </c:pt>
                <c:pt idx="394">
                  <c:v>3110</c:v>
                </c:pt>
                <c:pt idx="395">
                  <c:v>3876</c:v>
                </c:pt>
                <c:pt idx="396">
                  <c:v>3892</c:v>
                </c:pt>
                <c:pt idx="397">
                  <c:v>3389</c:v>
                </c:pt>
                <c:pt idx="398">
                  <c:v>3380</c:v>
                </c:pt>
                <c:pt idx="399">
                  <c:v>3596</c:v>
                </c:pt>
                <c:pt idx="400">
                  <c:v>3610</c:v>
                </c:pt>
                <c:pt idx="401">
                  <c:v>4068</c:v>
                </c:pt>
                <c:pt idx="402">
                  <c:v>4120</c:v>
                </c:pt>
                <c:pt idx="403">
                  <c:v>5206</c:v>
                </c:pt>
                <c:pt idx="404">
                  <c:v>5280</c:v>
                </c:pt>
                <c:pt idx="405">
                  <c:v>5570</c:v>
                </c:pt>
                <c:pt idx="406">
                  <c:v>5574</c:v>
                </c:pt>
                <c:pt idx="407">
                  <c:v>5356</c:v>
                </c:pt>
                <c:pt idx="408">
                  <c:v>5344</c:v>
                </c:pt>
                <c:pt idx="409">
                  <c:v>5462</c:v>
                </c:pt>
                <c:pt idx="410">
                  <c:v>5454</c:v>
                </c:pt>
                <c:pt idx="411">
                  <c:v>5252</c:v>
                </c:pt>
                <c:pt idx="412">
                  <c:v>5184</c:v>
                </c:pt>
                <c:pt idx="413">
                  <c:v>4038</c:v>
                </c:pt>
                <c:pt idx="414">
                  <c:v>3932</c:v>
                </c:pt>
                <c:pt idx="415">
                  <c:v>2152</c:v>
                </c:pt>
                <c:pt idx="416">
                  <c:v>2080</c:v>
                </c:pt>
                <c:pt idx="417">
                  <c:v>1536</c:v>
                </c:pt>
                <c:pt idx="418">
                  <c:v>1560</c:v>
                </c:pt>
                <c:pt idx="419">
                  <c:v>1928</c:v>
                </c:pt>
                <c:pt idx="420">
                  <c:v>1930</c:v>
                </c:pt>
                <c:pt idx="421">
                  <c:v>1814</c:v>
                </c:pt>
                <c:pt idx="422">
                  <c:v>1790</c:v>
                </c:pt>
                <c:pt idx="423">
                  <c:v>1574</c:v>
                </c:pt>
                <c:pt idx="424">
                  <c:v>1564</c:v>
                </c:pt>
                <c:pt idx="425">
                  <c:v>1464</c:v>
                </c:pt>
                <c:pt idx="426">
                  <c:v>1452</c:v>
                </c:pt>
                <c:pt idx="427">
                  <c:v>1186</c:v>
                </c:pt>
                <c:pt idx="428">
                  <c:v>1148</c:v>
                </c:pt>
                <c:pt idx="429">
                  <c:v>292</c:v>
                </c:pt>
                <c:pt idx="430">
                  <c:v>260</c:v>
                </c:pt>
                <c:pt idx="431">
                  <c:v>82</c:v>
                </c:pt>
                <c:pt idx="432">
                  <c:v>96</c:v>
                </c:pt>
                <c:pt idx="433">
                  <c:v>702</c:v>
                </c:pt>
                <c:pt idx="434">
                  <c:v>828</c:v>
                </c:pt>
                <c:pt idx="435">
                  <c:v>2722</c:v>
                </c:pt>
                <c:pt idx="436">
                  <c:v>2932</c:v>
                </c:pt>
                <c:pt idx="437">
                  <c:v>5342</c:v>
                </c:pt>
                <c:pt idx="438">
                  <c:v>5454</c:v>
                </c:pt>
                <c:pt idx="439">
                  <c:v>5686</c:v>
                </c:pt>
                <c:pt idx="440">
                  <c:v>5662</c:v>
                </c:pt>
                <c:pt idx="441">
                  <c:v>5346</c:v>
                </c:pt>
                <c:pt idx="442">
                  <c:v>5288</c:v>
                </c:pt>
                <c:pt idx="443">
                  <c:v>5176</c:v>
                </c:pt>
                <c:pt idx="444">
                  <c:v>5178</c:v>
                </c:pt>
                <c:pt idx="445">
                  <c:v>5392</c:v>
                </c:pt>
                <c:pt idx="446">
                  <c:v>5430</c:v>
                </c:pt>
                <c:pt idx="447">
                  <c:v>5496</c:v>
                </c:pt>
                <c:pt idx="448">
                  <c:v>5498</c:v>
                </c:pt>
                <c:pt idx="449">
                  <c:v>5502</c:v>
                </c:pt>
                <c:pt idx="450">
                  <c:v>5532</c:v>
                </c:pt>
                <c:pt idx="451">
                  <c:v>6016</c:v>
                </c:pt>
                <c:pt idx="452">
                  <c:v>6082</c:v>
                </c:pt>
                <c:pt idx="453">
                  <c:v>6136</c:v>
                </c:pt>
                <c:pt idx="454">
                  <c:v>6158</c:v>
                </c:pt>
                <c:pt idx="455">
                  <c:v>5918</c:v>
                </c:pt>
                <c:pt idx="456">
                  <c:v>5876</c:v>
                </c:pt>
                <c:pt idx="457">
                  <c:v>5800</c:v>
                </c:pt>
                <c:pt idx="458">
                  <c:v>5708</c:v>
                </c:pt>
                <c:pt idx="459">
                  <c:v>4404</c:v>
                </c:pt>
                <c:pt idx="460">
                  <c:v>4284</c:v>
                </c:pt>
                <c:pt idx="461">
                  <c:v>2772</c:v>
                </c:pt>
                <c:pt idx="462">
                  <c:v>2756</c:v>
                </c:pt>
                <c:pt idx="463">
                  <c:v>3242</c:v>
                </c:pt>
                <c:pt idx="464">
                  <c:v>3402</c:v>
                </c:pt>
                <c:pt idx="465">
                  <c:v>6024</c:v>
                </c:pt>
                <c:pt idx="466">
                  <c:v>6158</c:v>
                </c:pt>
                <c:pt idx="467">
                  <c:v>6266</c:v>
                </c:pt>
                <c:pt idx="468">
                  <c:v>6280</c:v>
                </c:pt>
                <c:pt idx="469">
                  <c:v>6042</c:v>
                </c:pt>
                <c:pt idx="470">
                  <c:v>6022</c:v>
                </c:pt>
                <c:pt idx="471">
                  <c:v>5832</c:v>
                </c:pt>
                <c:pt idx="472">
                  <c:v>5800</c:v>
                </c:pt>
                <c:pt idx="473">
                  <c:v>5238</c:v>
                </c:pt>
                <c:pt idx="474">
                  <c:v>5190</c:v>
                </c:pt>
                <c:pt idx="475">
                  <c:v>4822</c:v>
                </c:pt>
                <c:pt idx="476">
                  <c:v>4782</c:v>
                </c:pt>
                <c:pt idx="477">
                  <c:v>3312</c:v>
                </c:pt>
                <c:pt idx="478">
                  <c:v>3204</c:v>
                </c:pt>
                <c:pt idx="479">
                  <c:v>2540</c:v>
                </c:pt>
                <c:pt idx="480">
                  <c:v>2468</c:v>
                </c:pt>
                <c:pt idx="481">
                  <c:v>1970</c:v>
                </c:pt>
                <c:pt idx="482">
                  <c:v>1970</c:v>
                </c:pt>
                <c:pt idx="483">
                  <c:v>2694</c:v>
                </c:pt>
                <c:pt idx="484">
                  <c:v>2778</c:v>
                </c:pt>
                <c:pt idx="485">
                  <c:v>3352</c:v>
                </c:pt>
                <c:pt idx="486">
                  <c:v>3474</c:v>
                </c:pt>
                <c:pt idx="487">
                  <c:v>4550</c:v>
                </c:pt>
                <c:pt idx="488">
                  <c:v>4686</c:v>
                </c:pt>
                <c:pt idx="489">
                  <c:v>5894</c:v>
                </c:pt>
                <c:pt idx="490">
                  <c:v>5958</c:v>
                </c:pt>
                <c:pt idx="491">
                  <c:v>6188</c:v>
                </c:pt>
                <c:pt idx="492">
                  <c:v>6198</c:v>
                </c:pt>
                <c:pt idx="493">
                  <c:v>6188</c:v>
                </c:pt>
                <c:pt idx="494">
                  <c:v>6172</c:v>
                </c:pt>
                <c:pt idx="495">
                  <c:v>5678</c:v>
                </c:pt>
                <c:pt idx="496">
                  <c:v>5636</c:v>
                </c:pt>
                <c:pt idx="497">
                  <c:v>4844</c:v>
                </c:pt>
                <c:pt idx="498">
                  <c:v>4828</c:v>
                </c:pt>
                <c:pt idx="499">
                  <c:v>4884</c:v>
                </c:pt>
                <c:pt idx="500">
                  <c:v>4916</c:v>
                </c:pt>
                <c:pt idx="501">
                  <c:v>5674</c:v>
                </c:pt>
                <c:pt idx="502">
                  <c:v>5666</c:v>
                </c:pt>
                <c:pt idx="503">
                  <c:v>4722</c:v>
                </c:pt>
                <c:pt idx="504">
                  <c:v>4674</c:v>
                </c:pt>
                <c:pt idx="505">
                  <c:v>4130</c:v>
                </c:pt>
                <c:pt idx="506">
                  <c:v>4120</c:v>
                </c:pt>
                <c:pt idx="507">
                  <c:v>4406</c:v>
                </c:pt>
                <c:pt idx="508">
                  <c:v>4388</c:v>
                </c:pt>
                <c:pt idx="509">
                  <c:v>4028</c:v>
                </c:pt>
                <c:pt idx="510">
                  <c:v>3942</c:v>
                </c:pt>
                <c:pt idx="511">
                  <c:v>3154</c:v>
                </c:pt>
                <c:pt idx="512">
                  <c:v>3182</c:v>
                </c:pt>
                <c:pt idx="513">
                  <c:v>5216</c:v>
                </c:pt>
                <c:pt idx="514">
                  <c:v>5334</c:v>
                </c:pt>
                <c:pt idx="515">
                  <c:v>5738</c:v>
                </c:pt>
                <c:pt idx="516">
                  <c:v>5850</c:v>
                </c:pt>
                <c:pt idx="517">
                  <c:v>6268</c:v>
                </c:pt>
                <c:pt idx="518">
                  <c:v>6156</c:v>
                </c:pt>
                <c:pt idx="519">
                  <c:v>5436</c:v>
                </c:pt>
                <c:pt idx="520">
                  <c:v>5332</c:v>
                </c:pt>
                <c:pt idx="521">
                  <c:v>4250</c:v>
                </c:pt>
                <c:pt idx="522">
                  <c:v>3818</c:v>
                </c:pt>
                <c:pt idx="523">
                  <c:v>1505</c:v>
                </c:pt>
                <c:pt idx="524">
                  <c:v>1303</c:v>
                </c:pt>
                <c:pt idx="525">
                  <c:v>68</c:v>
                </c:pt>
                <c:pt idx="526">
                  <c:v>118</c:v>
                </c:pt>
                <c:pt idx="527">
                  <c:v>250</c:v>
                </c:pt>
              </c:numCache>
            </c:numRef>
          </c:val>
          <c:extLst>
            <c:ext xmlns:c16="http://schemas.microsoft.com/office/drawing/2014/chart" uri="{C3380CC4-5D6E-409C-BE32-E72D297353CC}">
              <c16:uniqueId val="{00000005-426D-4173-9FCC-9DDDA44A2362}"/>
            </c:ext>
          </c:extLst>
        </c:ser>
        <c:ser>
          <c:idx val="6"/>
          <c:order val="6"/>
          <c:tx>
            <c:strRef>
              <c:f>'Figure 8'!$I$2</c:f>
              <c:strCache>
                <c:ptCount val="1"/>
                <c:pt idx="0">
                  <c:v>BIOMASS</c:v>
                </c:pt>
              </c:strCache>
            </c:strRef>
          </c:tx>
          <c:spPr>
            <a:solidFill>
              <a:schemeClr val="accent1">
                <a:lumMod val="60000"/>
              </a:schemeClr>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8'!$I$3:$I$530</c:f>
              <c:numCache>
                <c:formatCode>General</c:formatCode>
                <c:ptCount val="528"/>
                <c:pt idx="0">
                  <c:v>2802</c:v>
                </c:pt>
                <c:pt idx="1">
                  <c:v>2796</c:v>
                </c:pt>
                <c:pt idx="2">
                  <c:v>2804</c:v>
                </c:pt>
                <c:pt idx="3">
                  <c:v>2783</c:v>
                </c:pt>
                <c:pt idx="4">
                  <c:v>2770</c:v>
                </c:pt>
                <c:pt idx="5">
                  <c:v>2797</c:v>
                </c:pt>
                <c:pt idx="6">
                  <c:v>2804</c:v>
                </c:pt>
                <c:pt idx="7">
                  <c:v>2815</c:v>
                </c:pt>
                <c:pt idx="8">
                  <c:v>2813</c:v>
                </c:pt>
                <c:pt idx="9">
                  <c:v>2653</c:v>
                </c:pt>
                <c:pt idx="10">
                  <c:v>2496</c:v>
                </c:pt>
                <c:pt idx="11">
                  <c:v>2825</c:v>
                </c:pt>
                <c:pt idx="12">
                  <c:v>2837</c:v>
                </c:pt>
                <c:pt idx="13">
                  <c:v>2842</c:v>
                </c:pt>
                <c:pt idx="14">
                  <c:v>2839</c:v>
                </c:pt>
                <c:pt idx="15">
                  <c:v>2835</c:v>
                </c:pt>
                <c:pt idx="16">
                  <c:v>2823</c:v>
                </c:pt>
                <c:pt idx="17">
                  <c:v>2808</c:v>
                </c:pt>
                <c:pt idx="18">
                  <c:v>2821</c:v>
                </c:pt>
                <c:pt idx="19">
                  <c:v>2836</c:v>
                </c:pt>
                <c:pt idx="20">
                  <c:v>2833</c:v>
                </c:pt>
                <c:pt idx="21">
                  <c:v>2849</c:v>
                </c:pt>
                <c:pt idx="22">
                  <c:v>2850</c:v>
                </c:pt>
                <c:pt idx="23">
                  <c:v>2864</c:v>
                </c:pt>
                <c:pt idx="24">
                  <c:v>2846</c:v>
                </c:pt>
                <c:pt idx="25">
                  <c:v>2842</c:v>
                </c:pt>
                <c:pt idx="26">
                  <c:v>2830</c:v>
                </c:pt>
                <c:pt idx="27">
                  <c:v>2863</c:v>
                </c:pt>
                <c:pt idx="28">
                  <c:v>2444</c:v>
                </c:pt>
                <c:pt idx="29">
                  <c:v>2088</c:v>
                </c:pt>
                <c:pt idx="30">
                  <c:v>2224</c:v>
                </c:pt>
                <c:pt idx="31">
                  <c:v>2608</c:v>
                </c:pt>
                <c:pt idx="32">
                  <c:v>2049</c:v>
                </c:pt>
                <c:pt idx="33">
                  <c:v>1704</c:v>
                </c:pt>
                <c:pt idx="34">
                  <c:v>1708</c:v>
                </c:pt>
                <c:pt idx="35">
                  <c:v>1759</c:v>
                </c:pt>
                <c:pt idx="36">
                  <c:v>1823</c:v>
                </c:pt>
                <c:pt idx="37">
                  <c:v>1631</c:v>
                </c:pt>
                <c:pt idx="38">
                  <c:v>1586</c:v>
                </c:pt>
                <c:pt idx="39">
                  <c:v>1583</c:v>
                </c:pt>
                <c:pt idx="40">
                  <c:v>1580</c:v>
                </c:pt>
                <c:pt idx="41">
                  <c:v>1584</c:v>
                </c:pt>
                <c:pt idx="42">
                  <c:v>1583</c:v>
                </c:pt>
                <c:pt idx="43">
                  <c:v>1596</c:v>
                </c:pt>
                <c:pt idx="44">
                  <c:v>1590</c:v>
                </c:pt>
                <c:pt idx="45">
                  <c:v>1689</c:v>
                </c:pt>
                <c:pt idx="46">
                  <c:v>1823</c:v>
                </c:pt>
                <c:pt idx="47">
                  <c:v>2107</c:v>
                </c:pt>
                <c:pt idx="48">
                  <c:v>2762</c:v>
                </c:pt>
                <c:pt idx="49">
                  <c:v>2860</c:v>
                </c:pt>
                <c:pt idx="50">
                  <c:v>2859</c:v>
                </c:pt>
                <c:pt idx="51">
                  <c:v>2846</c:v>
                </c:pt>
                <c:pt idx="52">
                  <c:v>2852</c:v>
                </c:pt>
                <c:pt idx="53">
                  <c:v>2857</c:v>
                </c:pt>
                <c:pt idx="54">
                  <c:v>2859</c:v>
                </c:pt>
                <c:pt idx="55">
                  <c:v>2858</c:v>
                </c:pt>
                <c:pt idx="56">
                  <c:v>2840</c:v>
                </c:pt>
                <c:pt idx="57">
                  <c:v>2825</c:v>
                </c:pt>
                <c:pt idx="58">
                  <c:v>2835</c:v>
                </c:pt>
                <c:pt idx="59">
                  <c:v>2828</c:v>
                </c:pt>
                <c:pt idx="60">
                  <c:v>2796</c:v>
                </c:pt>
                <c:pt idx="61">
                  <c:v>2827</c:v>
                </c:pt>
                <c:pt idx="62">
                  <c:v>2835</c:v>
                </c:pt>
                <c:pt idx="63">
                  <c:v>2833</c:v>
                </c:pt>
                <c:pt idx="64">
                  <c:v>2840</c:v>
                </c:pt>
                <c:pt idx="65">
                  <c:v>2853</c:v>
                </c:pt>
                <c:pt idx="66">
                  <c:v>2858</c:v>
                </c:pt>
                <c:pt idx="67">
                  <c:v>2856</c:v>
                </c:pt>
                <c:pt idx="68">
                  <c:v>2851</c:v>
                </c:pt>
                <c:pt idx="69">
                  <c:v>2838</c:v>
                </c:pt>
                <c:pt idx="70">
                  <c:v>2841</c:v>
                </c:pt>
                <c:pt idx="71">
                  <c:v>2830</c:v>
                </c:pt>
                <c:pt idx="72">
                  <c:v>2805</c:v>
                </c:pt>
                <c:pt idx="73">
                  <c:v>2793</c:v>
                </c:pt>
                <c:pt idx="74">
                  <c:v>2777</c:v>
                </c:pt>
                <c:pt idx="75">
                  <c:v>2785</c:v>
                </c:pt>
                <c:pt idx="76">
                  <c:v>2797</c:v>
                </c:pt>
                <c:pt idx="77">
                  <c:v>2801</c:v>
                </c:pt>
                <c:pt idx="78">
                  <c:v>2800</c:v>
                </c:pt>
                <c:pt idx="79">
                  <c:v>2802</c:v>
                </c:pt>
                <c:pt idx="80">
                  <c:v>2708</c:v>
                </c:pt>
                <c:pt idx="81">
                  <c:v>2080</c:v>
                </c:pt>
                <c:pt idx="82">
                  <c:v>2094</c:v>
                </c:pt>
                <c:pt idx="83">
                  <c:v>1838</c:v>
                </c:pt>
                <c:pt idx="84">
                  <c:v>2060</c:v>
                </c:pt>
                <c:pt idx="85">
                  <c:v>2362</c:v>
                </c:pt>
                <c:pt idx="86">
                  <c:v>2383</c:v>
                </c:pt>
                <c:pt idx="87">
                  <c:v>2172</c:v>
                </c:pt>
                <c:pt idx="88">
                  <c:v>2063</c:v>
                </c:pt>
                <c:pt idx="89">
                  <c:v>2381</c:v>
                </c:pt>
                <c:pt idx="90">
                  <c:v>2220</c:v>
                </c:pt>
                <c:pt idx="91">
                  <c:v>1836</c:v>
                </c:pt>
                <c:pt idx="92">
                  <c:v>1688</c:v>
                </c:pt>
                <c:pt idx="93">
                  <c:v>1497</c:v>
                </c:pt>
                <c:pt idx="94">
                  <c:v>1328</c:v>
                </c:pt>
                <c:pt idx="95">
                  <c:v>1567</c:v>
                </c:pt>
                <c:pt idx="96">
                  <c:v>1825</c:v>
                </c:pt>
                <c:pt idx="97">
                  <c:v>1676</c:v>
                </c:pt>
                <c:pt idx="98">
                  <c:v>2060</c:v>
                </c:pt>
                <c:pt idx="99">
                  <c:v>2112</c:v>
                </c:pt>
                <c:pt idx="100">
                  <c:v>2122</c:v>
                </c:pt>
                <c:pt idx="101">
                  <c:v>2111</c:v>
                </c:pt>
                <c:pt idx="102">
                  <c:v>2117</c:v>
                </c:pt>
                <c:pt idx="103">
                  <c:v>2103</c:v>
                </c:pt>
                <c:pt idx="104">
                  <c:v>2103</c:v>
                </c:pt>
                <c:pt idx="105">
                  <c:v>2123</c:v>
                </c:pt>
                <c:pt idx="106">
                  <c:v>2122</c:v>
                </c:pt>
                <c:pt idx="107">
                  <c:v>2076</c:v>
                </c:pt>
                <c:pt idx="108">
                  <c:v>1972</c:v>
                </c:pt>
                <c:pt idx="109">
                  <c:v>1908</c:v>
                </c:pt>
                <c:pt idx="110">
                  <c:v>1935</c:v>
                </c:pt>
                <c:pt idx="111">
                  <c:v>1980</c:v>
                </c:pt>
                <c:pt idx="112">
                  <c:v>2106</c:v>
                </c:pt>
                <c:pt idx="113">
                  <c:v>2123</c:v>
                </c:pt>
                <c:pt idx="114">
                  <c:v>2129</c:v>
                </c:pt>
                <c:pt idx="115">
                  <c:v>2120</c:v>
                </c:pt>
                <c:pt idx="116">
                  <c:v>2124</c:v>
                </c:pt>
                <c:pt idx="117">
                  <c:v>2119</c:v>
                </c:pt>
                <c:pt idx="118">
                  <c:v>2128</c:v>
                </c:pt>
                <c:pt idx="119">
                  <c:v>2121</c:v>
                </c:pt>
                <c:pt idx="120">
                  <c:v>2127</c:v>
                </c:pt>
                <c:pt idx="121">
                  <c:v>2128</c:v>
                </c:pt>
                <c:pt idx="122">
                  <c:v>2131</c:v>
                </c:pt>
                <c:pt idx="123">
                  <c:v>2129</c:v>
                </c:pt>
                <c:pt idx="124">
                  <c:v>2130</c:v>
                </c:pt>
                <c:pt idx="125">
                  <c:v>2131</c:v>
                </c:pt>
                <c:pt idx="126">
                  <c:v>2131</c:v>
                </c:pt>
                <c:pt idx="127">
                  <c:v>2130</c:v>
                </c:pt>
                <c:pt idx="128">
                  <c:v>2129</c:v>
                </c:pt>
                <c:pt idx="129">
                  <c:v>2130</c:v>
                </c:pt>
                <c:pt idx="130">
                  <c:v>2130</c:v>
                </c:pt>
                <c:pt idx="131">
                  <c:v>2130</c:v>
                </c:pt>
                <c:pt idx="132">
                  <c:v>2131</c:v>
                </c:pt>
                <c:pt idx="133">
                  <c:v>2129</c:v>
                </c:pt>
                <c:pt idx="134">
                  <c:v>2128</c:v>
                </c:pt>
                <c:pt idx="135">
                  <c:v>2127</c:v>
                </c:pt>
                <c:pt idx="136">
                  <c:v>2126</c:v>
                </c:pt>
                <c:pt idx="137">
                  <c:v>2129</c:v>
                </c:pt>
                <c:pt idx="138">
                  <c:v>2130</c:v>
                </c:pt>
                <c:pt idx="139">
                  <c:v>2141</c:v>
                </c:pt>
                <c:pt idx="140">
                  <c:v>2193</c:v>
                </c:pt>
                <c:pt idx="141">
                  <c:v>2216</c:v>
                </c:pt>
                <c:pt idx="142">
                  <c:v>2242</c:v>
                </c:pt>
                <c:pt idx="143">
                  <c:v>2291</c:v>
                </c:pt>
                <c:pt idx="144">
                  <c:v>2415</c:v>
                </c:pt>
                <c:pt idx="145">
                  <c:v>2596</c:v>
                </c:pt>
                <c:pt idx="146">
                  <c:v>2674</c:v>
                </c:pt>
                <c:pt idx="147">
                  <c:v>2681</c:v>
                </c:pt>
                <c:pt idx="148">
                  <c:v>2683</c:v>
                </c:pt>
                <c:pt idx="149">
                  <c:v>2682</c:v>
                </c:pt>
                <c:pt idx="150">
                  <c:v>2682</c:v>
                </c:pt>
                <c:pt idx="151">
                  <c:v>2680</c:v>
                </c:pt>
                <c:pt idx="152">
                  <c:v>2679</c:v>
                </c:pt>
                <c:pt idx="153">
                  <c:v>2675</c:v>
                </c:pt>
                <c:pt idx="154">
                  <c:v>2673</c:v>
                </c:pt>
                <c:pt idx="155">
                  <c:v>2670</c:v>
                </c:pt>
                <c:pt idx="156">
                  <c:v>2658</c:v>
                </c:pt>
                <c:pt idx="157">
                  <c:v>2668</c:v>
                </c:pt>
                <c:pt idx="158">
                  <c:v>2668</c:v>
                </c:pt>
                <c:pt idx="159">
                  <c:v>2667</c:v>
                </c:pt>
                <c:pt idx="160">
                  <c:v>2669</c:v>
                </c:pt>
                <c:pt idx="161">
                  <c:v>2671</c:v>
                </c:pt>
                <c:pt idx="162">
                  <c:v>2658</c:v>
                </c:pt>
                <c:pt idx="163">
                  <c:v>2655</c:v>
                </c:pt>
                <c:pt idx="164">
                  <c:v>2656</c:v>
                </c:pt>
                <c:pt idx="165">
                  <c:v>2656</c:v>
                </c:pt>
                <c:pt idx="166">
                  <c:v>2656</c:v>
                </c:pt>
                <c:pt idx="167">
                  <c:v>2656</c:v>
                </c:pt>
                <c:pt idx="168">
                  <c:v>2658</c:v>
                </c:pt>
                <c:pt idx="169">
                  <c:v>2654</c:v>
                </c:pt>
                <c:pt idx="170">
                  <c:v>2653</c:v>
                </c:pt>
                <c:pt idx="171">
                  <c:v>2426</c:v>
                </c:pt>
                <c:pt idx="172">
                  <c:v>2416</c:v>
                </c:pt>
                <c:pt idx="173">
                  <c:v>2493</c:v>
                </c:pt>
                <c:pt idx="174">
                  <c:v>2634</c:v>
                </c:pt>
                <c:pt idx="175">
                  <c:v>2518</c:v>
                </c:pt>
                <c:pt idx="176">
                  <c:v>2418</c:v>
                </c:pt>
                <c:pt idx="177">
                  <c:v>2494</c:v>
                </c:pt>
                <c:pt idx="178">
                  <c:v>2502</c:v>
                </c:pt>
                <c:pt idx="179">
                  <c:v>2502</c:v>
                </c:pt>
                <c:pt idx="180">
                  <c:v>2503</c:v>
                </c:pt>
                <c:pt idx="181">
                  <c:v>2499</c:v>
                </c:pt>
                <c:pt idx="182">
                  <c:v>2499</c:v>
                </c:pt>
                <c:pt idx="183">
                  <c:v>2498</c:v>
                </c:pt>
                <c:pt idx="184">
                  <c:v>2500</c:v>
                </c:pt>
                <c:pt idx="185">
                  <c:v>2575</c:v>
                </c:pt>
                <c:pt idx="186">
                  <c:v>2710</c:v>
                </c:pt>
                <c:pt idx="187">
                  <c:v>2721</c:v>
                </c:pt>
                <c:pt idx="188">
                  <c:v>2752</c:v>
                </c:pt>
                <c:pt idx="189">
                  <c:v>2755</c:v>
                </c:pt>
                <c:pt idx="190">
                  <c:v>2728</c:v>
                </c:pt>
                <c:pt idx="191">
                  <c:v>2761</c:v>
                </c:pt>
                <c:pt idx="192">
                  <c:v>2762</c:v>
                </c:pt>
                <c:pt idx="193">
                  <c:v>2762</c:v>
                </c:pt>
                <c:pt idx="194">
                  <c:v>2762</c:v>
                </c:pt>
                <c:pt idx="195">
                  <c:v>2761</c:v>
                </c:pt>
                <c:pt idx="196">
                  <c:v>2761</c:v>
                </c:pt>
                <c:pt idx="197">
                  <c:v>2761</c:v>
                </c:pt>
                <c:pt idx="198">
                  <c:v>2762</c:v>
                </c:pt>
                <c:pt idx="199">
                  <c:v>2760</c:v>
                </c:pt>
                <c:pt idx="200">
                  <c:v>2760</c:v>
                </c:pt>
                <c:pt idx="201">
                  <c:v>2759</c:v>
                </c:pt>
                <c:pt idx="202">
                  <c:v>2761</c:v>
                </c:pt>
                <c:pt idx="203">
                  <c:v>2762</c:v>
                </c:pt>
                <c:pt idx="204">
                  <c:v>2762</c:v>
                </c:pt>
                <c:pt idx="205">
                  <c:v>2761</c:v>
                </c:pt>
                <c:pt idx="206">
                  <c:v>2758</c:v>
                </c:pt>
                <c:pt idx="207">
                  <c:v>2759</c:v>
                </c:pt>
                <c:pt idx="208">
                  <c:v>2759</c:v>
                </c:pt>
                <c:pt idx="209">
                  <c:v>2764</c:v>
                </c:pt>
                <c:pt idx="210">
                  <c:v>2765</c:v>
                </c:pt>
                <c:pt idx="211">
                  <c:v>2737</c:v>
                </c:pt>
                <c:pt idx="212">
                  <c:v>2751</c:v>
                </c:pt>
                <c:pt idx="213">
                  <c:v>2807</c:v>
                </c:pt>
                <c:pt idx="214">
                  <c:v>2813</c:v>
                </c:pt>
                <c:pt idx="215">
                  <c:v>2813</c:v>
                </c:pt>
                <c:pt idx="216">
                  <c:v>2811</c:v>
                </c:pt>
                <c:pt idx="217">
                  <c:v>2813</c:v>
                </c:pt>
                <c:pt idx="218">
                  <c:v>2813</c:v>
                </c:pt>
                <c:pt idx="219">
                  <c:v>2811</c:v>
                </c:pt>
                <c:pt idx="220">
                  <c:v>2811</c:v>
                </c:pt>
                <c:pt idx="221">
                  <c:v>2810</c:v>
                </c:pt>
                <c:pt idx="222">
                  <c:v>2812</c:v>
                </c:pt>
                <c:pt idx="223">
                  <c:v>2801</c:v>
                </c:pt>
                <c:pt idx="224">
                  <c:v>2802</c:v>
                </c:pt>
                <c:pt idx="225">
                  <c:v>2730</c:v>
                </c:pt>
                <c:pt idx="226">
                  <c:v>2477</c:v>
                </c:pt>
                <c:pt idx="227">
                  <c:v>2674</c:v>
                </c:pt>
                <c:pt idx="228">
                  <c:v>2811</c:v>
                </c:pt>
                <c:pt idx="229">
                  <c:v>2809</c:v>
                </c:pt>
                <c:pt idx="230">
                  <c:v>2811</c:v>
                </c:pt>
                <c:pt idx="231">
                  <c:v>2810</c:v>
                </c:pt>
                <c:pt idx="232">
                  <c:v>2807</c:v>
                </c:pt>
                <c:pt idx="233">
                  <c:v>2813</c:v>
                </c:pt>
                <c:pt idx="234">
                  <c:v>2814</c:v>
                </c:pt>
                <c:pt idx="235">
                  <c:v>2816</c:v>
                </c:pt>
                <c:pt idx="236">
                  <c:v>2815</c:v>
                </c:pt>
                <c:pt idx="237">
                  <c:v>2815</c:v>
                </c:pt>
                <c:pt idx="238">
                  <c:v>2817</c:v>
                </c:pt>
                <c:pt idx="239">
                  <c:v>2815</c:v>
                </c:pt>
                <c:pt idx="240">
                  <c:v>2814</c:v>
                </c:pt>
                <c:pt idx="241">
                  <c:v>2812</c:v>
                </c:pt>
                <c:pt idx="242">
                  <c:v>2811</c:v>
                </c:pt>
                <c:pt idx="243">
                  <c:v>2812</c:v>
                </c:pt>
                <c:pt idx="244">
                  <c:v>2810</c:v>
                </c:pt>
                <c:pt idx="245">
                  <c:v>2813</c:v>
                </c:pt>
                <c:pt idx="246">
                  <c:v>2814</c:v>
                </c:pt>
                <c:pt idx="247">
                  <c:v>2812</c:v>
                </c:pt>
                <c:pt idx="248">
                  <c:v>2813</c:v>
                </c:pt>
                <c:pt idx="249">
                  <c:v>2807</c:v>
                </c:pt>
                <c:pt idx="250">
                  <c:v>2810</c:v>
                </c:pt>
                <c:pt idx="251">
                  <c:v>2812</c:v>
                </c:pt>
                <c:pt idx="252">
                  <c:v>2812</c:v>
                </c:pt>
                <c:pt idx="253">
                  <c:v>2805</c:v>
                </c:pt>
                <c:pt idx="254">
                  <c:v>2809</c:v>
                </c:pt>
                <c:pt idx="255">
                  <c:v>2806</c:v>
                </c:pt>
                <c:pt idx="256">
                  <c:v>2806</c:v>
                </c:pt>
                <c:pt idx="257">
                  <c:v>2794</c:v>
                </c:pt>
                <c:pt idx="258">
                  <c:v>2788</c:v>
                </c:pt>
                <c:pt idx="259">
                  <c:v>2800</c:v>
                </c:pt>
                <c:pt idx="260">
                  <c:v>2810</c:v>
                </c:pt>
                <c:pt idx="261">
                  <c:v>2796</c:v>
                </c:pt>
                <c:pt idx="262">
                  <c:v>2804</c:v>
                </c:pt>
                <c:pt idx="263">
                  <c:v>2805</c:v>
                </c:pt>
                <c:pt idx="264">
                  <c:v>2797</c:v>
                </c:pt>
                <c:pt idx="265">
                  <c:v>2800</c:v>
                </c:pt>
                <c:pt idx="266">
                  <c:v>2766</c:v>
                </c:pt>
                <c:pt idx="267">
                  <c:v>2785</c:v>
                </c:pt>
                <c:pt idx="268">
                  <c:v>2793</c:v>
                </c:pt>
                <c:pt idx="269">
                  <c:v>2798</c:v>
                </c:pt>
                <c:pt idx="270">
                  <c:v>2786</c:v>
                </c:pt>
                <c:pt idx="271">
                  <c:v>2788</c:v>
                </c:pt>
                <c:pt idx="272">
                  <c:v>2784</c:v>
                </c:pt>
                <c:pt idx="273">
                  <c:v>2784</c:v>
                </c:pt>
                <c:pt idx="274">
                  <c:v>2798</c:v>
                </c:pt>
                <c:pt idx="275">
                  <c:v>2803</c:v>
                </c:pt>
                <c:pt idx="276">
                  <c:v>2795</c:v>
                </c:pt>
                <c:pt idx="277">
                  <c:v>2714</c:v>
                </c:pt>
                <c:pt idx="278">
                  <c:v>2801</c:v>
                </c:pt>
                <c:pt idx="279">
                  <c:v>2808</c:v>
                </c:pt>
                <c:pt idx="280">
                  <c:v>2806</c:v>
                </c:pt>
                <c:pt idx="281">
                  <c:v>2812</c:v>
                </c:pt>
                <c:pt idx="282">
                  <c:v>2801</c:v>
                </c:pt>
                <c:pt idx="283">
                  <c:v>2813</c:v>
                </c:pt>
                <c:pt idx="284">
                  <c:v>2787</c:v>
                </c:pt>
                <c:pt idx="285">
                  <c:v>2778</c:v>
                </c:pt>
                <c:pt idx="286">
                  <c:v>2767</c:v>
                </c:pt>
                <c:pt idx="287">
                  <c:v>2772</c:v>
                </c:pt>
                <c:pt idx="288">
                  <c:v>2781</c:v>
                </c:pt>
                <c:pt idx="289">
                  <c:v>2782</c:v>
                </c:pt>
                <c:pt idx="290">
                  <c:v>2803</c:v>
                </c:pt>
                <c:pt idx="291">
                  <c:v>2808</c:v>
                </c:pt>
                <c:pt idx="292">
                  <c:v>2810</c:v>
                </c:pt>
                <c:pt idx="293">
                  <c:v>2813</c:v>
                </c:pt>
                <c:pt idx="294">
                  <c:v>2802</c:v>
                </c:pt>
                <c:pt idx="295">
                  <c:v>2812</c:v>
                </c:pt>
                <c:pt idx="296">
                  <c:v>2773</c:v>
                </c:pt>
                <c:pt idx="297">
                  <c:v>2753</c:v>
                </c:pt>
                <c:pt idx="298">
                  <c:v>2754</c:v>
                </c:pt>
                <c:pt idx="299">
                  <c:v>2776</c:v>
                </c:pt>
                <c:pt idx="300">
                  <c:v>2782</c:v>
                </c:pt>
                <c:pt idx="301">
                  <c:v>2772</c:v>
                </c:pt>
                <c:pt idx="302">
                  <c:v>2798</c:v>
                </c:pt>
                <c:pt idx="303">
                  <c:v>2793</c:v>
                </c:pt>
                <c:pt idx="304">
                  <c:v>2811</c:v>
                </c:pt>
                <c:pt idx="305">
                  <c:v>2811</c:v>
                </c:pt>
                <c:pt idx="306">
                  <c:v>2807</c:v>
                </c:pt>
                <c:pt idx="307">
                  <c:v>2826</c:v>
                </c:pt>
                <c:pt idx="308">
                  <c:v>2880</c:v>
                </c:pt>
                <c:pt idx="309">
                  <c:v>2967</c:v>
                </c:pt>
                <c:pt idx="310">
                  <c:v>3006</c:v>
                </c:pt>
                <c:pt idx="311">
                  <c:v>3029</c:v>
                </c:pt>
                <c:pt idx="312">
                  <c:v>3004</c:v>
                </c:pt>
                <c:pt idx="313">
                  <c:v>2991</c:v>
                </c:pt>
                <c:pt idx="314">
                  <c:v>3014</c:v>
                </c:pt>
                <c:pt idx="315">
                  <c:v>2984</c:v>
                </c:pt>
                <c:pt idx="316">
                  <c:v>3007</c:v>
                </c:pt>
                <c:pt idx="317">
                  <c:v>2915</c:v>
                </c:pt>
                <c:pt idx="318">
                  <c:v>2879</c:v>
                </c:pt>
                <c:pt idx="319">
                  <c:v>2896</c:v>
                </c:pt>
                <c:pt idx="320">
                  <c:v>2955</c:v>
                </c:pt>
                <c:pt idx="321">
                  <c:v>2977</c:v>
                </c:pt>
                <c:pt idx="322">
                  <c:v>2988</c:v>
                </c:pt>
                <c:pt idx="323">
                  <c:v>2989</c:v>
                </c:pt>
                <c:pt idx="324">
                  <c:v>2988</c:v>
                </c:pt>
                <c:pt idx="325">
                  <c:v>2993</c:v>
                </c:pt>
                <c:pt idx="326">
                  <c:v>2987</c:v>
                </c:pt>
                <c:pt idx="327">
                  <c:v>2982</c:v>
                </c:pt>
                <c:pt idx="328">
                  <c:v>2987</c:v>
                </c:pt>
                <c:pt idx="329">
                  <c:v>2983</c:v>
                </c:pt>
                <c:pt idx="330">
                  <c:v>2985</c:v>
                </c:pt>
                <c:pt idx="331">
                  <c:v>2998</c:v>
                </c:pt>
                <c:pt idx="332">
                  <c:v>3018</c:v>
                </c:pt>
                <c:pt idx="333">
                  <c:v>3026</c:v>
                </c:pt>
                <c:pt idx="334">
                  <c:v>3036</c:v>
                </c:pt>
                <c:pt idx="335">
                  <c:v>3032</c:v>
                </c:pt>
                <c:pt idx="336">
                  <c:v>3017</c:v>
                </c:pt>
                <c:pt idx="337">
                  <c:v>2929</c:v>
                </c:pt>
                <c:pt idx="338">
                  <c:v>2830</c:v>
                </c:pt>
                <c:pt idx="339">
                  <c:v>2841</c:v>
                </c:pt>
                <c:pt idx="340">
                  <c:v>2844</c:v>
                </c:pt>
                <c:pt idx="341">
                  <c:v>2849</c:v>
                </c:pt>
                <c:pt idx="342">
                  <c:v>2840</c:v>
                </c:pt>
                <c:pt idx="343">
                  <c:v>2848</c:v>
                </c:pt>
                <c:pt idx="344">
                  <c:v>2848</c:v>
                </c:pt>
                <c:pt idx="345">
                  <c:v>2859</c:v>
                </c:pt>
                <c:pt idx="346">
                  <c:v>2857</c:v>
                </c:pt>
                <c:pt idx="347">
                  <c:v>2856</c:v>
                </c:pt>
                <c:pt idx="348">
                  <c:v>2851</c:v>
                </c:pt>
                <c:pt idx="349">
                  <c:v>2857</c:v>
                </c:pt>
                <c:pt idx="350">
                  <c:v>2852</c:v>
                </c:pt>
                <c:pt idx="351">
                  <c:v>2854</c:v>
                </c:pt>
                <c:pt idx="352">
                  <c:v>2855</c:v>
                </c:pt>
                <c:pt idx="353">
                  <c:v>2857</c:v>
                </c:pt>
                <c:pt idx="354">
                  <c:v>2845</c:v>
                </c:pt>
                <c:pt idx="355">
                  <c:v>2843</c:v>
                </c:pt>
                <c:pt idx="356">
                  <c:v>2853</c:v>
                </c:pt>
                <c:pt idx="357">
                  <c:v>2853</c:v>
                </c:pt>
                <c:pt idx="358">
                  <c:v>2855</c:v>
                </c:pt>
                <c:pt idx="359">
                  <c:v>2856</c:v>
                </c:pt>
                <c:pt idx="360">
                  <c:v>2854</c:v>
                </c:pt>
                <c:pt idx="361">
                  <c:v>2860</c:v>
                </c:pt>
                <c:pt idx="362">
                  <c:v>2860</c:v>
                </c:pt>
                <c:pt idx="363">
                  <c:v>2859</c:v>
                </c:pt>
                <c:pt idx="364">
                  <c:v>2850</c:v>
                </c:pt>
                <c:pt idx="365">
                  <c:v>2859</c:v>
                </c:pt>
                <c:pt idx="366">
                  <c:v>2855</c:v>
                </c:pt>
                <c:pt idx="367">
                  <c:v>2861</c:v>
                </c:pt>
                <c:pt idx="368">
                  <c:v>2860</c:v>
                </c:pt>
                <c:pt idx="369">
                  <c:v>2860</c:v>
                </c:pt>
                <c:pt idx="370">
                  <c:v>2862</c:v>
                </c:pt>
                <c:pt idx="371">
                  <c:v>2836</c:v>
                </c:pt>
                <c:pt idx="372">
                  <c:v>2799</c:v>
                </c:pt>
                <c:pt idx="373">
                  <c:v>2791</c:v>
                </c:pt>
                <c:pt idx="374">
                  <c:v>2776</c:v>
                </c:pt>
                <c:pt idx="375">
                  <c:v>2776</c:v>
                </c:pt>
                <c:pt idx="376">
                  <c:v>2778</c:v>
                </c:pt>
                <c:pt idx="377">
                  <c:v>2797</c:v>
                </c:pt>
                <c:pt idx="378">
                  <c:v>2799</c:v>
                </c:pt>
                <c:pt idx="379">
                  <c:v>2799</c:v>
                </c:pt>
                <c:pt idx="380">
                  <c:v>2796</c:v>
                </c:pt>
                <c:pt idx="381">
                  <c:v>2826</c:v>
                </c:pt>
                <c:pt idx="382">
                  <c:v>2859</c:v>
                </c:pt>
                <c:pt idx="383">
                  <c:v>2859</c:v>
                </c:pt>
                <c:pt idx="384">
                  <c:v>2857</c:v>
                </c:pt>
                <c:pt idx="385">
                  <c:v>2848</c:v>
                </c:pt>
                <c:pt idx="386">
                  <c:v>2793</c:v>
                </c:pt>
                <c:pt idx="387">
                  <c:v>2793</c:v>
                </c:pt>
                <c:pt idx="388">
                  <c:v>2801</c:v>
                </c:pt>
                <c:pt idx="389">
                  <c:v>2802</c:v>
                </c:pt>
                <c:pt idx="390">
                  <c:v>2798</c:v>
                </c:pt>
                <c:pt idx="391">
                  <c:v>2801</c:v>
                </c:pt>
                <c:pt idx="392">
                  <c:v>2799</c:v>
                </c:pt>
                <c:pt idx="393">
                  <c:v>2601</c:v>
                </c:pt>
                <c:pt idx="394">
                  <c:v>2448</c:v>
                </c:pt>
                <c:pt idx="395">
                  <c:v>2729</c:v>
                </c:pt>
                <c:pt idx="396">
                  <c:v>2796</c:v>
                </c:pt>
                <c:pt idx="397">
                  <c:v>2791</c:v>
                </c:pt>
                <c:pt idx="398">
                  <c:v>2775</c:v>
                </c:pt>
                <c:pt idx="399">
                  <c:v>2782</c:v>
                </c:pt>
                <c:pt idx="400">
                  <c:v>2788</c:v>
                </c:pt>
                <c:pt idx="401">
                  <c:v>2798</c:v>
                </c:pt>
                <c:pt idx="402">
                  <c:v>2793</c:v>
                </c:pt>
                <c:pt idx="403">
                  <c:v>2800</c:v>
                </c:pt>
                <c:pt idx="404">
                  <c:v>2801</c:v>
                </c:pt>
                <c:pt idx="405">
                  <c:v>2796</c:v>
                </c:pt>
                <c:pt idx="406">
                  <c:v>2793</c:v>
                </c:pt>
                <c:pt idx="407">
                  <c:v>2790</c:v>
                </c:pt>
                <c:pt idx="408">
                  <c:v>2798</c:v>
                </c:pt>
                <c:pt idx="409">
                  <c:v>2775</c:v>
                </c:pt>
                <c:pt idx="410">
                  <c:v>2799</c:v>
                </c:pt>
                <c:pt idx="411">
                  <c:v>2797</c:v>
                </c:pt>
                <c:pt idx="412">
                  <c:v>2783</c:v>
                </c:pt>
                <c:pt idx="413">
                  <c:v>2791</c:v>
                </c:pt>
                <c:pt idx="414">
                  <c:v>2788</c:v>
                </c:pt>
                <c:pt idx="415">
                  <c:v>2766</c:v>
                </c:pt>
                <c:pt idx="416">
                  <c:v>2427</c:v>
                </c:pt>
                <c:pt idx="417">
                  <c:v>2144</c:v>
                </c:pt>
                <c:pt idx="418">
                  <c:v>2145</c:v>
                </c:pt>
                <c:pt idx="419">
                  <c:v>2155</c:v>
                </c:pt>
                <c:pt idx="420">
                  <c:v>2137</c:v>
                </c:pt>
                <c:pt idx="421">
                  <c:v>2127</c:v>
                </c:pt>
                <c:pt idx="422">
                  <c:v>2128</c:v>
                </c:pt>
                <c:pt idx="423">
                  <c:v>2129</c:v>
                </c:pt>
                <c:pt idx="424">
                  <c:v>2136</c:v>
                </c:pt>
                <c:pt idx="425">
                  <c:v>2175</c:v>
                </c:pt>
                <c:pt idx="426">
                  <c:v>1894</c:v>
                </c:pt>
                <c:pt idx="427">
                  <c:v>1567</c:v>
                </c:pt>
                <c:pt idx="428">
                  <c:v>1485</c:v>
                </c:pt>
                <c:pt idx="429">
                  <c:v>1492</c:v>
                </c:pt>
                <c:pt idx="430">
                  <c:v>1472</c:v>
                </c:pt>
                <c:pt idx="431">
                  <c:v>1422</c:v>
                </c:pt>
                <c:pt idx="432">
                  <c:v>1417</c:v>
                </c:pt>
                <c:pt idx="433">
                  <c:v>1435</c:v>
                </c:pt>
                <c:pt idx="434">
                  <c:v>1441</c:v>
                </c:pt>
                <c:pt idx="435">
                  <c:v>1445</c:v>
                </c:pt>
                <c:pt idx="436">
                  <c:v>1445</c:v>
                </c:pt>
                <c:pt idx="437">
                  <c:v>1445</c:v>
                </c:pt>
                <c:pt idx="438">
                  <c:v>1445</c:v>
                </c:pt>
                <c:pt idx="439">
                  <c:v>1445</c:v>
                </c:pt>
                <c:pt idx="440">
                  <c:v>1445</c:v>
                </c:pt>
                <c:pt idx="441">
                  <c:v>1501</c:v>
                </c:pt>
                <c:pt idx="442">
                  <c:v>1522</c:v>
                </c:pt>
                <c:pt idx="443">
                  <c:v>1585</c:v>
                </c:pt>
                <c:pt idx="444">
                  <c:v>1610</c:v>
                </c:pt>
                <c:pt idx="445">
                  <c:v>1619</c:v>
                </c:pt>
                <c:pt idx="446">
                  <c:v>1622</c:v>
                </c:pt>
                <c:pt idx="447">
                  <c:v>1618</c:v>
                </c:pt>
                <c:pt idx="448">
                  <c:v>1620</c:v>
                </c:pt>
                <c:pt idx="449">
                  <c:v>1624</c:v>
                </c:pt>
                <c:pt idx="450">
                  <c:v>1713</c:v>
                </c:pt>
                <c:pt idx="451">
                  <c:v>1850</c:v>
                </c:pt>
                <c:pt idx="452">
                  <c:v>1999</c:v>
                </c:pt>
                <c:pt idx="453">
                  <c:v>1984</c:v>
                </c:pt>
                <c:pt idx="454">
                  <c:v>1969</c:v>
                </c:pt>
                <c:pt idx="455">
                  <c:v>1985</c:v>
                </c:pt>
                <c:pt idx="456">
                  <c:v>2118</c:v>
                </c:pt>
                <c:pt idx="457">
                  <c:v>2159</c:v>
                </c:pt>
                <c:pt idx="458">
                  <c:v>2220</c:v>
                </c:pt>
                <c:pt idx="459">
                  <c:v>2399</c:v>
                </c:pt>
                <c:pt idx="460">
                  <c:v>2394</c:v>
                </c:pt>
                <c:pt idx="461">
                  <c:v>2398</c:v>
                </c:pt>
                <c:pt idx="462">
                  <c:v>2402</c:v>
                </c:pt>
                <c:pt idx="463">
                  <c:v>2403</c:v>
                </c:pt>
                <c:pt idx="464">
                  <c:v>2402</c:v>
                </c:pt>
                <c:pt idx="465">
                  <c:v>2491</c:v>
                </c:pt>
                <c:pt idx="466">
                  <c:v>2539</c:v>
                </c:pt>
                <c:pt idx="467">
                  <c:v>2548</c:v>
                </c:pt>
                <c:pt idx="468">
                  <c:v>2572</c:v>
                </c:pt>
                <c:pt idx="469">
                  <c:v>2616</c:v>
                </c:pt>
                <c:pt idx="470">
                  <c:v>2629</c:v>
                </c:pt>
                <c:pt idx="471">
                  <c:v>2626</c:v>
                </c:pt>
                <c:pt idx="472">
                  <c:v>2674</c:v>
                </c:pt>
                <c:pt idx="473">
                  <c:v>2669</c:v>
                </c:pt>
                <c:pt idx="474">
                  <c:v>2688</c:v>
                </c:pt>
                <c:pt idx="475">
                  <c:v>2701</c:v>
                </c:pt>
                <c:pt idx="476">
                  <c:v>2709</c:v>
                </c:pt>
                <c:pt idx="477">
                  <c:v>2726</c:v>
                </c:pt>
                <c:pt idx="478">
                  <c:v>2752</c:v>
                </c:pt>
                <c:pt idx="479">
                  <c:v>2742</c:v>
                </c:pt>
                <c:pt idx="480">
                  <c:v>2769</c:v>
                </c:pt>
                <c:pt idx="481">
                  <c:v>2789</c:v>
                </c:pt>
                <c:pt idx="482">
                  <c:v>2786</c:v>
                </c:pt>
                <c:pt idx="483">
                  <c:v>2794</c:v>
                </c:pt>
                <c:pt idx="484">
                  <c:v>2793</c:v>
                </c:pt>
                <c:pt idx="485">
                  <c:v>2794</c:v>
                </c:pt>
                <c:pt idx="486">
                  <c:v>2792</c:v>
                </c:pt>
                <c:pt idx="487">
                  <c:v>2792</c:v>
                </c:pt>
                <c:pt idx="488">
                  <c:v>2792</c:v>
                </c:pt>
                <c:pt idx="489">
                  <c:v>2793</c:v>
                </c:pt>
                <c:pt idx="490">
                  <c:v>2793</c:v>
                </c:pt>
                <c:pt idx="491">
                  <c:v>2865</c:v>
                </c:pt>
                <c:pt idx="492">
                  <c:v>2876</c:v>
                </c:pt>
                <c:pt idx="493">
                  <c:v>2875</c:v>
                </c:pt>
                <c:pt idx="494">
                  <c:v>2873</c:v>
                </c:pt>
                <c:pt idx="495">
                  <c:v>2921</c:v>
                </c:pt>
                <c:pt idx="496">
                  <c:v>2927</c:v>
                </c:pt>
                <c:pt idx="497">
                  <c:v>2990</c:v>
                </c:pt>
                <c:pt idx="498">
                  <c:v>2989</c:v>
                </c:pt>
                <c:pt idx="499">
                  <c:v>2996</c:v>
                </c:pt>
                <c:pt idx="500">
                  <c:v>2987</c:v>
                </c:pt>
                <c:pt idx="501">
                  <c:v>2994</c:v>
                </c:pt>
                <c:pt idx="502">
                  <c:v>2992</c:v>
                </c:pt>
                <c:pt idx="503">
                  <c:v>2990</c:v>
                </c:pt>
                <c:pt idx="504">
                  <c:v>2992</c:v>
                </c:pt>
                <c:pt idx="505">
                  <c:v>3013</c:v>
                </c:pt>
                <c:pt idx="506">
                  <c:v>3015</c:v>
                </c:pt>
                <c:pt idx="507">
                  <c:v>3000</c:v>
                </c:pt>
                <c:pt idx="508">
                  <c:v>2985</c:v>
                </c:pt>
                <c:pt idx="509">
                  <c:v>3012</c:v>
                </c:pt>
                <c:pt idx="510">
                  <c:v>3028</c:v>
                </c:pt>
                <c:pt idx="511">
                  <c:v>3022</c:v>
                </c:pt>
                <c:pt idx="512">
                  <c:v>3031</c:v>
                </c:pt>
                <c:pt idx="513">
                  <c:v>3043</c:v>
                </c:pt>
                <c:pt idx="514">
                  <c:v>3038</c:v>
                </c:pt>
                <c:pt idx="515">
                  <c:v>3034</c:v>
                </c:pt>
                <c:pt idx="516">
                  <c:v>3025</c:v>
                </c:pt>
                <c:pt idx="517">
                  <c:v>3023</c:v>
                </c:pt>
                <c:pt idx="518">
                  <c:v>3038</c:v>
                </c:pt>
                <c:pt idx="519">
                  <c:v>3031</c:v>
                </c:pt>
                <c:pt idx="520">
                  <c:v>2762</c:v>
                </c:pt>
                <c:pt idx="521">
                  <c:v>2448</c:v>
                </c:pt>
                <c:pt idx="522">
                  <c:v>2428</c:v>
                </c:pt>
                <c:pt idx="523">
                  <c:v>2840</c:v>
                </c:pt>
                <c:pt idx="524">
                  <c:v>3008</c:v>
                </c:pt>
                <c:pt idx="525">
                  <c:v>3023</c:v>
                </c:pt>
                <c:pt idx="526">
                  <c:v>3032</c:v>
                </c:pt>
                <c:pt idx="527">
                  <c:v>3031</c:v>
                </c:pt>
              </c:numCache>
            </c:numRef>
          </c:val>
          <c:extLst>
            <c:ext xmlns:c16="http://schemas.microsoft.com/office/drawing/2014/chart" uri="{C3380CC4-5D6E-409C-BE32-E72D297353CC}">
              <c16:uniqueId val="{00000006-426D-4173-9FCC-9DDDA44A2362}"/>
            </c:ext>
          </c:extLst>
        </c:ser>
        <c:ser>
          <c:idx val="7"/>
          <c:order val="7"/>
          <c:tx>
            <c:strRef>
              <c:f>'Figure 8'!$J$2</c:f>
              <c:strCache>
                <c:ptCount val="1"/>
                <c:pt idx="0">
                  <c:v>OTHER</c:v>
                </c:pt>
              </c:strCache>
            </c:strRef>
          </c:tx>
          <c:spPr>
            <a:solidFill>
              <a:schemeClr val="accent2">
                <a:lumMod val="60000"/>
              </a:schemeClr>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8'!$J$3:$J$530</c:f>
              <c:numCache>
                <c:formatCode>General</c:formatCode>
                <c:ptCount val="528"/>
                <c:pt idx="0">
                  <c:v>307</c:v>
                </c:pt>
                <c:pt idx="1">
                  <c:v>393</c:v>
                </c:pt>
                <c:pt idx="2">
                  <c:v>577</c:v>
                </c:pt>
                <c:pt idx="3">
                  <c:v>418</c:v>
                </c:pt>
                <c:pt idx="4">
                  <c:v>407</c:v>
                </c:pt>
                <c:pt idx="5">
                  <c:v>346</c:v>
                </c:pt>
                <c:pt idx="6">
                  <c:v>236</c:v>
                </c:pt>
                <c:pt idx="7">
                  <c:v>309</c:v>
                </c:pt>
                <c:pt idx="8">
                  <c:v>219</c:v>
                </c:pt>
                <c:pt idx="9">
                  <c:v>214</c:v>
                </c:pt>
                <c:pt idx="10">
                  <c:v>317</c:v>
                </c:pt>
                <c:pt idx="11">
                  <c:v>239</c:v>
                </c:pt>
                <c:pt idx="12">
                  <c:v>226</c:v>
                </c:pt>
                <c:pt idx="13">
                  <c:v>248</c:v>
                </c:pt>
                <c:pt idx="14">
                  <c:v>283</c:v>
                </c:pt>
                <c:pt idx="15">
                  <c:v>269</c:v>
                </c:pt>
                <c:pt idx="16">
                  <c:v>329</c:v>
                </c:pt>
                <c:pt idx="17">
                  <c:v>238</c:v>
                </c:pt>
                <c:pt idx="18">
                  <c:v>232</c:v>
                </c:pt>
                <c:pt idx="19">
                  <c:v>332</c:v>
                </c:pt>
                <c:pt idx="20">
                  <c:v>798</c:v>
                </c:pt>
                <c:pt idx="21">
                  <c:v>990</c:v>
                </c:pt>
                <c:pt idx="22">
                  <c:v>805</c:v>
                </c:pt>
                <c:pt idx="23">
                  <c:v>698</c:v>
                </c:pt>
                <c:pt idx="24">
                  <c:v>622</c:v>
                </c:pt>
                <c:pt idx="25">
                  <c:v>532</c:v>
                </c:pt>
                <c:pt idx="26">
                  <c:v>273</c:v>
                </c:pt>
                <c:pt idx="27">
                  <c:v>259</c:v>
                </c:pt>
                <c:pt idx="28">
                  <c:v>217</c:v>
                </c:pt>
                <c:pt idx="29">
                  <c:v>256</c:v>
                </c:pt>
                <c:pt idx="30">
                  <c:v>211</c:v>
                </c:pt>
                <c:pt idx="31">
                  <c:v>262</c:v>
                </c:pt>
                <c:pt idx="32">
                  <c:v>223</c:v>
                </c:pt>
                <c:pt idx="33">
                  <c:v>330</c:v>
                </c:pt>
                <c:pt idx="34">
                  <c:v>211</c:v>
                </c:pt>
                <c:pt idx="35">
                  <c:v>227</c:v>
                </c:pt>
                <c:pt idx="36">
                  <c:v>273</c:v>
                </c:pt>
                <c:pt idx="37">
                  <c:v>275</c:v>
                </c:pt>
                <c:pt idx="38">
                  <c:v>204</c:v>
                </c:pt>
                <c:pt idx="39">
                  <c:v>199</c:v>
                </c:pt>
                <c:pt idx="40">
                  <c:v>199</c:v>
                </c:pt>
                <c:pt idx="41">
                  <c:v>218</c:v>
                </c:pt>
                <c:pt idx="42">
                  <c:v>200</c:v>
                </c:pt>
                <c:pt idx="43">
                  <c:v>246</c:v>
                </c:pt>
                <c:pt idx="44">
                  <c:v>261</c:v>
                </c:pt>
                <c:pt idx="45">
                  <c:v>325</c:v>
                </c:pt>
                <c:pt idx="46">
                  <c:v>262</c:v>
                </c:pt>
                <c:pt idx="47">
                  <c:v>320</c:v>
                </c:pt>
                <c:pt idx="48">
                  <c:v>275</c:v>
                </c:pt>
                <c:pt idx="49">
                  <c:v>403</c:v>
                </c:pt>
                <c:pt idx="50">
                  <c:v>705</c:v>
                </c:pt>
                <c:pt idx="51">
                  <c:v>345</c:v>
                </c:pt>
                <c:pt idx="52">
                  <c:v>497</c:v>
                </c:pt>
                <c:pt idx="53">
                  <c:v>400</c:v>
                </c:pt>
                <c:pt idx="54">
                  <c:v>272</c:v>
                </c:pt>
                <c:pt idx="55">
                  <c:v>323</c:v>
                </c:pt>
                <c:pt idx="56">
                  <c:v>338</c:v>
                </c:pt>
                <c:pt idx="57">
                  <c:v>225</c:v>
                </c:pt>
                <c:pt idx="58">
                  <c:v>234</c:v>
                </c:pt>
                <c:pt idx="59">
                  <c:v>219</c:v>
                </c:pt>
                <c:pt idx="60">
                  <c:v>208</c:v>
                </c:pt>
                <c:pt idx="61">
                  <c:v>232</c:v>
                </c:pt>
                <c:pt idx="62">
                  <c:v>244</c:v>
                </c:pt>
                <c:pt idx="63">
                  <c:v>246</c:v>
                </c:pt>
                <c:pt idx="64">
                  <c:v>246</c:v>
                </c:pt>
                <c:pt idx="65">
                  <c:v>232</c:v>
                </c:pt>
                <c:pt idx="66">
                  <c:v>250</c:v>
                </c:pt>
                <c:pt idx="67">
                  <c:v>383</c:v>
                </c:pt>
                <c:pt idx="68">
                  <c:v>769</c:v>
                </c:pt>
                <c:pt idx="69">
                  <c:v>724</c:v>
                </c:pt>
                <c:pt idx="70">
                  <c:v>964</c:v>
                </c:pt>
                <c:pt idx="71">
                  <c:v>769</c:v>
                </c:pt>
                <c:pt idx="72">
                  <c:v>646</c:v>
                </c:pt>
                <c:pt idx="73">
                  <c:v>557</c:v>
                </c:pt>
                <c:pt idx="74">
                  <c:v>373</c:v>
                </c:pt>
                <c:pt idx="75">
                  <c:v>296</c:v>
                </c:pt>
                <c:pt idx="76">
                  <c:v>375</c:v>
                </c:pt>
                <c:pt idx="77">
                  <c:v>375</c:v>
                </c:pt>
                <c:pt idx="78">
                  <c:v>289</c:v>
                </c:pt>
                <c:pt idx="79">
                  <c:v>277</c:v>
                </c:pt>
                <c:pt idx="80">
                  <c:v>246</c:v>
                </c:pt>
                <c:pt idx="81">
                  <c:v>224</c:v>
                </c:pt>
                <c:pt idx="82">
                  <c:v>199</c:v>
                </c:pt>
                <c:pt idx="83">
                  <c:v>199</c:v>
                </c:pt>
                <c:pt idx="84">
                  <c:v>256</c:v>
                </c:pt>
                <c:pt idx="85">
                  <c:v>246</c:v>
                </c:pt>
                <c:pt idx="86">
                  <c:v>226</c:v>
                </c:pt>
                <c:pt idx="87">
                  <c:v>221</c:v>
                </c:pt>
                <c:pt idx="88">
                  <c:v>222</c:v>
                </c:pt>
                <c:pt idx="89">
                  <c:v>244</c:v>
                </c:pt>
                <c:pt idx="90">
                  <c:v>220</c:v>
                </c:pt>
                <c:pt idx="91">
                  <c:v>219</c:v>
                </c:pt>
                <c:pt idx="92">
                  <c:v>219</c:v>
                </c:pt>
                <c:pt idx="93">
                  <c:v>285</c:v>
                </c:pt>
                <c:pt idx="94">
                  <c:v>306</c:v>
                </c:pt>
                <c:pt idx="95">
                  <c:v>318</c:v>
                </c:pt>
                <c:pt idx="96">
                  <c:v>321</c:v>
                </c:pt>
                <c:pt idx="97">
                  <c:v>304</c:v>
                </c:pt>
                <c:pt idx="98">
                  <c:v>219</c:v>
                </c:pt>
                <c:pt idx="99">
                  <c:v>228</c:v>
                </c:pt>
                <c:pt idx="100">
                  <c:v>275</c:v>
                </c:pt>
                <c:pt idx="101">
                  <c:v>281</c:v>
                </c:pt>
                <c:pt idx="102">
                  <c:v>421</c:v>
                </c:pt>
                <c:pt idx="103">
                  <c:v>267</c:v>
                </c:pt>
                <c:pt idx="104">
                  <c:v>251</c:v>
                </c:pt>
                <c:pt idx="105">
                  <c:v>270</c:v>
                </c:pt>
                <c:pt idx="106">
                  <c:v>271</c:v>
                </c:pt>
                <c:pt idx="107">
                  <c:v>313</c:v>
                </c:pt>
                <c:pt idx="108">
                  <c:v>323</c:v>
                </c:pt>
                <c:pt idx="109">
                  <c:v>288</c:v>
                </c:pt>
                <c:pt idx="110">
                  <c:v>251</c:v>
                </c:pt>
                <c:pt idx="111">
                  <c:v>415</c:v>
                </c:pt>
                <c:pt idx="112">
                  <c:v>415</c:v>
                </c:pt>
                <c:pt idx="113">
                  <c:v>457</c:v>
                </c:pt>
                <c:pt idx="114">
                  <c:v>278</c:v>
                </c:pt>
                <c:pt idx="115">
                  <c:v>282</c:v>
                </c:pt>
                <c:pt idx="116">
                  <c:v>404</c:v>
                </c:pt>
                <c:pt idx="117">
                  <c:v>723</c:v>
                </c:pt>
                <c:pt idx="118">
                  <c:v>1106</c:v>
                </c:pt>
                <c:pt idx="119">
                  <c:v>799</c:v>
                </c:pt>
                <c:pt idx="120">
                  <c:v>587</c:v>
                </c:pt>
                <c:pt idx="121">
                  <c:v>588</c:v>
                </c:pt>
                <c:pt idx="122">
                  <c:v>381</c:v>
                </c:pt>
                <c:pt idx="123">
                  <c:v>313</c:v>
                </c:pt>
                <c:pt idx="124">
                  <c:v>283</c:v>
                </c:pt>
                <c:pt idx="125">
                  <c:v>273</c:v>
                </c:pt>
                <c:pt idx="126">
                  <c:v>287</c:v>
                </c:pt>
                <c:pt idx="127">
                  <c:v>313</c:v>
                </c:pt>
                <c:pt idx="128">
                  <c:v>303</c:v>
                </c:pt>
                <c:pt idx="129">
                  <c:v>323</c:v>
                </c:pt>
                <c:pt idx="130">
                  <c:v>301</c:v>
                </c:pt>
                <c:pt idx="131">
                  <c:v>285</c:v>
                </c:pt>
                <c:pt idx="132">
                  <c:v>331</c:v>
                </c:pt>
                <c:pt idx="133">
                  <c:v>299</c:v>
                </c:pt>
                <c:pt idx="134">
                  <c:v>271</c:v>
                </c:pt>
                <c:pt idx="135">
                  <c:v>273</c:v>
                </c:pt>
                <c:pt idx="136">
                  <c:v>278</c:v>
                </c:pt>
                <c:pt idx="137">
                  <c:v>299</c:v>
                </c:pt>
                <c:pt idx="138">
                  <c:v>300</c:v>
                </c:pt>
                <c:pt idx="139">
                  <c:v>247</c:v>
                </c:pt>
                <c:pt idx="140">
                  <c:v>175</c:v>
                </c:pt>
                <c:pt idx="141">
                  <c:v>213</c:v>
                </c:pt>
                <c:pt idx="142">
                  <c:v>170</c:v>
                </c:pt>
                <c:pt idx="143">
                  <c:v>220</c:v>
                </c:pt>
                <c:pt idx="144">
                  <c:v>202</c:v>
                </c:pt>
                <c:pt idx="145">
                  <c:v>223</c:v>
                </c:pt>
                <c:pt idx="146">
                  <c:v>206</c:v>
                </c:pt>
                <c:pt idx="147">
                  <c:v>282</c:v>
                </c:pt>
                <c:pt idx="148">
                  <c:v>225</c:v>
                </c:pt>
                <c:pt idx="149">
                  <c:v>310</c:v>
                </c:pt>
                <c:pt idx="150">
                  <c:v>213</c:v>
                </c:pt>
                <c:pt idx="151">
                  <c:v>204</c:v>
                </c:pt>
                <c:pt idx="152">
                  <c:v>213</c:v>
                </c:pt>
                <c:pt idx="153">
                  <c:v>215</c:v>
                </c:pt>
                <c:pt idx="154">
                  <c:v>326</c:v>
                </c:pt>
                <c:pt idx="155">
                  <c:v>370</c:v>
                </c:pt>
                <c:pt idx="156">
                  <c:v>292</c:v>
                </c:pt>
                <c:pt idx="157">
                  <c:v>226</c:v>
                </c:pt>
                <c:pt idx="158">
                  <c:v>187</c:v>
                </c:pt>
                <c:pt idx="159">
                  <c:v>191</c:v>
                </c:pt>
                <c:pt idx="160">
                  <c:v>229</c:v>
                </c:pt>
                <c:pt idx="161">
                  <c:v>235</c:v>
                </c:pt>
                <c:pt idx="162">
                  <c:v>222</c:v>
                </c:pt>
                <c:pt idx="163">
                  <c:v>349</c:v>
                </c:pt>
                <c:pt idx="164">
                  <c:v>543</c:v>
                </c:pt>
                <c:pt idx="165">
                  <c:v>932</c:v>
                </c:pt>
                <c:pt idx="166">
                  <c:v>762</c:v>
                </c:pt>
                <c:pt idx="167">
                  <c:v>777</c:v>
                </c:pt>
                <c:pt idx="168">
                  <c:v>449</c:v>
                </c:pt>
                <c:pt idx="169">
                  <c:v>424</c:v>
                </c:pt>
                <c:pt idx="170">
                  <c:v>315</c:v>
                </c:pt>
                <c:pt idx="171">
                  <c:v>280</c:v>
                </c:pt>
                <c:pt idx="172">
                  <c:v>261</c:v>
                </c:pt>
                <c:pt idx="173">
                  <c:v>262</c:v>
                </c:pt>
                <c:pt idx="174">
                  <c:v>264</c:v>
                </c:pt>
                <c:pt idx="175">
                  <c:v>303</c:v>
                </c:pt>
                <c:pt idx="176">
                  <c:v>269</c:v>
                </c:pt>
                <c:pt idx="177">
                  <c:v>364</c:v>
                </c:pt>
                <c:pt idx="178">
                  <c:v>287</c:v>
                </c:pt>
                <c:pt idx="179">
                  <c:v>275</c:v>
                </c:pt>
                <c:pt idx="180">
                  <c:v>308</c:v>
                </c:pt>
                <c:pt idx="181">
                  <c:v>280</c:v>
                </c:pt>
                <c:pt idx="182">
                  <c:v>200</c:v>
                </c:pt>
                <c:pt idx="183">
                  <c:v>164</c:v>
                </c:pt>
                <c:pt idx="184">
                  <c:v>157</c:v>
                </c:pt>
                <c:pt idx="185">
                  <c:v>177</c:v>
                </c:pt>
                <c:pt idx="186">
                  <c:v>158</c:v>
                </c:pt>
                <c:pt idx="187">
                  <c:v>158</c:v>
                </c:pt>
                <c:pt idx="188">
                  <c:v>214</c:v>
                </c:pt>
                <c:pt idx="189">
                  <c:v>260</c:v>
                </c:pt>
                <c:pt idx="190">
                  <c:v>227</c:v>
                </c:pt>
                <c:pt idx="191">
                  <c:v>228</c:v>
                </c:pt>
                <c:pt idx="192">
                  <c:v>185</c:v>
                </c:pt>
                <c:pt idx="193">
                  <c:v>295</c:v>
                </c:pt>
                <c:pt idx="194">
                  <c:v>726</c:v>
                </c:pt>
                <c:pt idx="195">
                  <c:v>410</c:v>
                </c:pt>
                <c:pt idx="196">
                  <c:v>458</c:v>
                </c:pt>
                <c:pt idx="197">
                  <c:v>602</c:v>
                </c:pt>
                <c:pt idx="198">
                  <c:v>347</c:v>
                </c:pt>
                <c:pt idx="199">
                  <c:v>389</c:v>
                </c:pt>
                <c:pt idx="200">
                  <c:v>278</c:v>
                </c:pt>
                <c:pt idx="201">
                  <c:v>308</c:v>
                </c:pt>
                <c:pt idx="202">
                  <c:v>289</c:v>
                </c:pt>
                <c:pt idx="203">
                  <c:v>224</c:v>
                </c:pt>
                <c:pt idx="204">
                  <c:v>205</c:v>
                </c:pt>
                <c:pt idx="205">
                  <c:v>275</c:v>
                </c:pt>
                <c:pt idx="206">
                  <c:v>220</c:v>
                </c:pt>
                <c:pt idx="207">
                  <c:v>171</c:v>
                </c:pt>
                <c:pt idx="208">
                  <c:v>184</c:v>
                </c:pt>
                <c:pt idx="209">
                  <c:v>184</c:v>
                </c:pt>
                <c:pt idx="210">
                  <c:v>195</c:v>
                </c:pt>
                <c:pt idx="211">
                  <c:v>316</c:v>
                </c:pt>
                <c:pt idx="212">
                  <c:v>373</c:v>
                </c:pt>
                <c:pt idx="213">
                  <c:v>721</c:v>
                </c:pt>
                <c:pt idx="214">
                  <c:v>714</c:v>
                </c:pt>
                <c:pt idx="215">
                  <c:v>571</c:v>
                </c:pt>
                <c:pt idx="216">
                  <c:v>371</c:v>
                </c:pt>
                <c:pt idx="217">
                  <c:v>280</c:v>
                </c:pt>
                <c:pt idx="218">
                  <c:v>286</c:v>
                </c:pt>
                <c:pt idx="219">
                  <c:v>225</c:v>
                </c:pt>
                <c:pt idx="220">
                  <c:v>199</c:v>
                </c:pt>
                <c:pt idx="221">
                  <c:v>224</c:v>
                </c:pt>
                <c:pt idx="222">
                  <c:v>177</c:v>
                </c:pt>
                <c:pt idx="223">
                  <c:v>213</c:v>
                </c:pt>
                <c:pt idx="224">
                  <c:v>182</c:v>
                </c:pt>
                <c:pt idx="225">
                  <c:v>189</c:v>
                </c:pt>
                <c:pt idx="226">
                  <c:v>240</c:v>
                </c:pt>
                <c:pt idx="227">
                  <c:v>173</c:v>
                </c:pt>
                <c:pt idx="228">
                  <c:v>206</c:v>
                </c:pt>
                <c:pt idx="229">
                  <c:v>199</c:v>
                </c:pt>
                <c:pt idx="230">
                  <c:v>221</c:v>
                </c:pt>
                <c:pt idx="231">
                  <c:v>197</c:v>
                </c:pt>
                <c:pt idx="232">
                  <c:v>199</c:v>
                </c:pt>
                <c:pt idx="233">
                  <c:v>184</c:v>
                </c:pt>
                <c:pt idx="234">
                  <c:v>177</c:v>
                </c:pt>
                <c:pt idx="235">
                  <c:v>170</c:v>
                </c:pt>
                <c:pt idx="236">
                  <c:v>281</c:v>
                </c:pt>
                <c:pt idx="237">
                  <c:v>199</c:v>
                </c:pt>
                <c:pt idx="238">
                  <c:v>165</c:v>
                </c:pt>
                <c:pt idx="239">
                  <c:v>458</c:v>
                </c:pt>
                <c:pt idx="240">
                  <c:v>240</c:v>
                </c:pt>
                <c:pt idx="241">
                  <c:v>325</c:v>
                </c:pt>
                <c:pt idx="242">
                  <c:v>454</c:v>
                </c:pt>
                <c:pt idx="243">
                  <c:v>404</c:v>
                </c:pt>
                <c:pt idx="244">
                  <c:v>565</c:v>
                </c:pt>
                <c:pt idx="245">
                  <c:v>562</c:v>
                </c:pt>
                <c:pt idx="246">
                  <c:v>548</c:v>
                </c:pt>
                <c:pt idx="247">
                  <c:v>686</c:v>
                </c:pt>
                <c:pt idx="248">
                  <c:v>807</c:v>
                </c:pt>
                <c:pt idx="249">
                  <c:v>451</c:v>
                </c:pt>
                <c:pt idx="250">
                  <c:v>329</c:v>
                </c:pt>
                <c:pt idx="251">
                  <c:v>371</c:v>
                </c:pt>
                <c:pt idx="252">
                  <c:v>350</c:v>
                </c:pt>
                <c:pt idx="253">
                  <c:v>360</c:v>
                </c:pt>
                <c:pt idx="254">
                  <c:v>342</c:v>
                </c:pt>
                <c:pt idx="255">
                  <c:v>356</c:v>
                </c:pt>
                <c:pt idx="256">
                  <c:v>496</c:v>
                </c:pt>
                <c:pt idx="257">
                  <c:v>545</c:v>
                </c:pt>
                <c:pt idx="258">
                  <c:v>595</c:v>
                </c:pt>
                <c:pt idx="259">
                  <c:v>801</c:v>
                </c:pt>
                <c:pt idx="260">
                  <c:v>1314</c:v>
                </c:pt>
                <c:pt idx="261">
                  <c:v>1282</c:v>
                </c:pt>
                <c:pt idx="262">
                  <c:v>1159</c:v>
                </c:pt>
                <c:pt idx="263">
                  <c:v>775</c:v>
                </c:pt>
                <c:pt idx="264">
                  <c:v>432</c:v>
                </c:pt>
                <c:pt idx="265">
                  <c:v>373</c:v>
                </c:pt>
                <c:pt idx="266">
                  <c:v>241</c:v>
                </c:pt>
                <c:pt idx="267">
                  <c:v>193</c:v>
                </c:pt>
                <c:pt idx="268">
                  <c:v>185</c:v>
                </c:pt>
                <c:pt idx="269">
                  <c:v>177</c:v>
                </c:pt>
                <c:pt idx="270">
                  <c:v>201</c:v>
                </c:pt>
                <c:pt idx="271">
                  <c:v>219</c:v>
                </c:pt>
                <c:pt idx="272">
                  <c:v>187</c:v>
                </c:pt>
                <c:pt idx="273">
                  <c:v>177</c:v>
                </c:pt>
                <c:pt idx="274">
                  <c:v>195</c:v>
                </c:pt>
                <c:pt idx="275">
                  <c:v>195</c:v>
                </c:pt>
                <c:pt idx="276">
                  <c:v>207</c:v>
                </c:pt>
                <c:pt idx="277">
                  <c:v>196</c:v>
                </c:pt>
                <c:pt idx="278">
                  <c:v>200</c:v>
                </c:pt>
                <c:pt idx="279">
                  <c:v>210</c:v>
                </c:pt>
                <c:pt idx="280">
                  <c:v>182</c:v>
                </c:pt>
                <c:pt idx="281">
                  <c:v>193</c:v>
                </c:pt>
                <c:pt idx="282">
                  <c:v>183</c:v>
                </c:pt>
                <c:pt idx="283">
                  <c:v>187</c:v>
                </c:pt>
                <c:pt idx="284">
                  <c:v>171</c:v>
                </c:pt>
                <c:pt idx="285">
                  <c:v>198</c:v>
                </c:pt>
                <c:pt idx="286">
                  <c:v>188</c:v>
                </c:pt>
                <c:pt idx="287">
                  <c:v>243</c:v>
                </c:pt>
                <c:pt idx="288">
                  <c:v>206</c:v>
                </c:pt>
                <c:pt idx="289">
                  <c:v>260</c:v>
                </c:pt>
                <c:pt idx="290">
                  <c:v>391</c:v>
                </c:pt>
                <c:pt idx="291">
                  <c:v>622</c:v>
                </c:pt>
                <c:pt idx="292">
                  <c:v>799</c:v>
                </c:pt>
                <c:pt idx="293">
                  <c:v>668</c:v>
                </c:pt>
                <c:pt idx="294">
                  <c:v>474</c:v>
                </c:pt>
                <c:pt idx="295">
                  <c:v>404</c:v>
                </c:pt>
                <c:pt idx="296">
                  <c:v>418</c:v>
                </c:pt>
                <c:pt idx="297">
                  <c:v>390</c:v>
                </c:pt>
                <c:pt idx="298">
                  <c:v>284</c:v>
                </c:pt>
                <c:pt idx="299">
                  <c:v>326</c:v>
                </c:pt>
                <c:pt idx="300">
                  <c:v>340</c:v>
                </c:pt>
                <c:pt idx="301">
                  <c:v>442</c:v>
                </c:pt>
                <c:pt idx="302">
                  <c:v>517</c:v>
                </c:pt>
                <c:pt idx="303">
                  <c:v>538</c:v>
                </c:pt>
                <c:pt idx="304">
                  <c:v>779</c:v>
                </c:pt>
                <c:pt idx="305">
                  <c:v>1067</c:v>
                </c:pt>
                <c:pt idx="306">
                  <c:v>1076</c:v>
                </c:pt>
                <c:pt idx="307">
                  <c:v>1206</c:v>
                </c:pt>
                <c:pt idx="308">
                  <c:v>1789</c:v>
                </c:pt>
                <c:pt idx="309">
                  <c:v>2167</c:v>
                </c:pt>
                <c:pt idx="310">
                  <c:v>1940</c:v>
                </c:pt>
                <c:pt idx="311">
                  <c:v>1428</c:v>
                </c:pt>
                <c:pt idx="312">
                  <c:v>874</c:v>
                </c:pt>
                <c:pt idx="313">
                  <c:v>429</c:v>
                </c:pt>
                <c:pt idx="314">
                  <c:v>372</c:v>
                </c:pt>
                <c:pt idx="315">
                  <c:v>511</c:v>
                </c:pt>
                <c:pt idx="316">
                  <c:v>386</c:v>
                </c:pt>
                <c:pt idx="317">
                  <c:v>389</c:v>
                </c:pt>
                <c:pt idx="318">
                  <c:v>330</c:v>
                </c:pt>
                <c:pt idx="319">
                  <c:v>358</c:v>
                </c:pt>
                <c:pt idx="320">
                  <c:v>318</c:v>
                </c:pt>
                <c:pt idx="321">
                  <c:v>321</c:v>
                </c:pt>
                <c:pt idx="322">
                  <c:v>336</c:v>
                </c:pt>
                <c:pt idx="323">
                  <c:v>322</c:v>
                </c:pt>
                <c:pt idx="324">
                  <c:v>288</c:v>
                </c:pt>
                <c:pt idx="325">
                  <c:v>222</c:v>
                </c:pt>
                <c:pt idx="326">
                  <c:v>194</c:v>
                </c:pt>
                <c:pt idx="327">
                  <c:v>178</c:v>
                </c:pt>
                <c:pt idx="328">
                  <c:v>206</c:v>
                </c:pt>
                <c:pt idx="329">
                  <c:v>190</c:v>
                </c:pt>
                <c:pt idx="330">
                  <c:v>201</c:v>
                </c:pt>
                <c:pt idx="331">
                  <c:v>179</c:v>
                </c:pt>
                <c:pt idx="332">
                  <c:v>179</c:v>
                </c:pt>
                <c:pt idx="333">
                  <c:v>175</c:v>
                </c:pt>
                <c:pt idx="334">
                  <c:v>229</c:v>
                </c:pt>
                <c:pt idx="335">
                  <c:v>202</c:v>
                </c:pt>
                <c:pt idx="336">
                  <c:v>216</c:v>
                </c:pt>
                <c:pt idx="337">
                  <c:v>525</c:v>
                </c:pt>
                <c:pt idx="338">
                  <c:v>711</c:v>
                </c:pt>
                <c:pt idx="339">
                  <c:v>555</c:v>
                </c:pt>
                <c:pt idx="340">
                  <c:v>819</c:v>
                </c:pt>
                <c:pt idx="341">
                  <c:v>989</c:v>
                </c:pt>
                <c:pt idx="342">
                  <c:v>941</c:v>
                </c:pt>
                <c:pt idx="343">
                  <c:v>866</c:v>
                </c:pt>
                <c:pt idx="344">
                  <c:v>904</c:v>
                </c:pt>
                <c:pt idx="345">
                  <c:v>930</c:v>
                </c:pt>
                <c:pt idx="346">
                  <c:v>903</c:v>
                </c:pt>
                <c:pt idx="347">
                  <c:v>1009</c:v>
                </c:pt>
                <c:pt idx="348">
                  <c:v>1019</c:v>
                </c:pt>
                <c:pt idx="349">
                  <c:v>1066</c:v>
                </c:pt>
                <c:pt idx="350">
                  <c:v>1098</c:v>
                </c:pt>
                <c:pt idx="351">
                  <c:v>1107</c:v>
                </c:pt>
                <c:pt idx="352">
                  <c:v>1103</c:v>
                </c:pt>
                <c:pt idx="353">
                  <c:v>1086</c:v>
                </c:pt>
                <c:pt idx="354">
                  <c:v>1024</c:v>
                </c:pt>
                <c:pt idx="355">
                  <c:v>1075</c:v>
                </c:pt>
                <c:pt idx="356">
                  <c:v>1746</c:v>
                </c:pt>
                <c:pt idx="357">
                  <c:v>2116</c:v>
                </c:pt>
                <c:pt idx="358">
                  <c:v>2216</c:v>
                </c:pt>
                <c:pt idx="359">
                  <c:v>1513</c:v>
                </c:pt>
                <c:pt idx="360">
                  <c:v>1143</c:v>
                </c:pt>
                <c:pt idx="361">
                  <c:v>867</c:v>
                </c:pt>
                <c:pt idx="362">
                  <c:v>749</c:v>
                </c:pt>
                <c:pt idx="363">
                  <c:v>405</c:v>
                </c:pt>
                <c:pt idx="364">
                  <c:v>261</c:v>
                </c:pt>
                <c:pt idx="365">
                  <c:v>259</c:v>
                </c:pt>
                <c:pt idx="366">
                  <c:v>238</c:v>
                </c:pt>
                <c:pt idx="367">
                  <c:v>269</c:v>
                </c:pt>
                <c:pt idx="368">
                  <c:v>223</c:v>
                </c:pt>
                <c:pt idx="369">
                  <c:v>252</c:v>
                </c:pt>
                <c:pt idx="370">
                  <c:v>236</c:v>
                </c:pt>
                <c:pt idx="371">
                  <c:v>229</c:v>
                </c:pt>
                <c:pt idx="372">
                  <c:v>264</c:v>
                </c:pt>
                <c:pt idx="373">
                  <c:v>229</c:v>
                </c:pt>
                <c:pt idx="374">
                  <c:v>195</c:v>
                </c:pt>
                <c:pt idx="375">
                  <c:v>201</c:v>
                </c:pt>
                <c:pt idx="376">
                  <c:v>199</c:v>
                </c:pt>
                <c:pt idx="377">
                  <c:v>242</c:v>
                </c:pt>
                <c:pt idx="378">
                  <c:v>209</c:v>
                </c:pt>
                <c:pt idx="379">
                  <c:v>212</c:v>
                </c:pt>
                <c:pt idx="380">
                  <c:v>215</c:v>
                </c:pt>
                <c:pt idx="381">
                  <c:v>215</c:v>
                </c:pt>
                <c:pt idx="382">
                  <c:v>234</c:v>
                </c:pt>
                <c:pt idx="383">
                  <c:v>287</c:v>
                </c:pt>
                <c:pt idx="384">
                  <c:v>390</c:v>
                </c:pt>
                <c:pt idx="385">
                  <c:v>637</c:v>
                </c:pt>
                <c:pt idx="386">
                  <c:v>735</c:v>
                </c:pt>
                <c:pt idx="387">
                  <c:v>780</c:v>
                </c:pt>
                <c:pt idx="388">
                  <c:v>986</c:v>
                </c:pt>
                <c:pt idx="389">
                  <c:v>999</c:v>
                </c:pt>
                <c:pt idx="390">
                  <c:v>814</c:v>
                </c:pt>
                <c:pt idx="391">
                  <c:v>674</c:v>
                </c:pt>
                <c:pt idx="392">
                  <c:v>593</c:v>
                </c:pt>
                <c:pt idx="393">
                  <c:v>584</c:v>
                </c:pt>
                <c:pt idx="394">
                  <c:v>447</c:v>
                </c:pt>
                <c:pt idx="395">
                  <c:v>310</c:v>
                </c:pt>
                <c:pt idx="396">
                  <c:v>347</c:v>
                </c:pt>
                <c:pt idx="397">
                  <c:v>372</c:v>
                </c:pt>
                <c:pt idx="398">
                  <c:v>386</c:v>
                </c:pt>
                <c:pt idx="399">
                  <c:v>507</c:v>
                </c:pt>
                <c:pt idx="400">
                  <c:v>823</c:v>
                </c:pt>
                <c:pt idx="401">
                  <c:v>980</c:v>
                </c:pt>
                <c:pt idx="402">
                  <c:v>1069</c:v>
                </c:pt>
                <c:pt idx="403">
                  <c:v>1172</c:v>
                </c:pt>
                <c:pt idx="404">
                  <c:v>1977</c:v>
                </c:pt>
                <c:pt idx="405">
                  <c:v>2169</c:v>
                </c:pt>
                <c:pt idx="406">
                  <c:v>1923</c:v>
                </c:pt>
                <c:pt idx="407">
                  <c:v>1344</c:v>
                </c:pt>
                <c:pt idx="408">
                  <c:v>1177</c:v>
                </c:pt>
                <c:pt idx="409">
                  <c:v>732</c:v>
                </c:pt>
                <c:pt idx="410">
                  <c:v>680</c:v>
                </c:pt>
                <c:pt idx="411">
                  <c:v>353</c:v>
                </c:pt>
                <c:pt idx="412">
                  <c:v>197</c:v>
                </c:pt>
                <c:pt idx="413">
                  <c:v>245</c:v>
                </c:pt>
                <c:pt idx="414">
                  <c:v>236</c:v>
                </c:pt>
                <c:pt idx="415">
                  <c:v>254</c:v>
                </c:pt>
                <c:pt idx="416">
                  <c:v>204</c:v>
                </c:pt>
                <c:pt idx="417">
                  <c:v>226</c:v>
                </c:pt>
                <c:pt idx="418">
                  <c:v>188</c:v>
                </c:pt>
                <c:pt idx="419">
                  <c:v>174</c:v>
                </c:pt>
                <c:pt idx="420">
                  <c:v>222</c:v>
                </c:pt>
                <c:pt idx="421">
                  <c:v>228</c:v>
                </c:pt>
                <c:pt idx="422">
                  <c:v>178</c:v>
                </c:pt>
                <c:pt idx="423">
                  <c:v>169</c:v>
                </c:pt>
                <c:pt idx="424">
                  <c:v>175</c:v>
                </c:pt>
                <c:pt idx="425">
                  <c:v>187</c:v>
                </c:pt>
                <c:pt idx="426">
                  <c:v>170</c:v>
                </c:pt>
                <c:pt idx="427">
                  <c:v>173</c:v>
                </c:pt>
                <c:pt idx="428">
                  <c:v>169</c:v>
                </c:pt>
                <c:pt idx="429">
                  <c:v>182</c:v>
                </c:pt>
                <c:pt idx="430">
                  <c:v>173</c:v>
                </c:pt>
                <c:pt idx="431">
                  <c:v>239</c:v>
                </c:pt>
                <c:pt idx="432">
                  <c:v>211</c:v>
                </c:pt>
                <c:pt idx="433">
                  <c:v>387</c:v>
                </c:pt>
                <c:pt idx="434">
                  <c:v>477</c:v>
                </c:pt>
                <c:pt idx="435">
                  <c:v>367</c:v>
                </c:pt>
                <c:pt idx="436">
                  <c:v>619</c:v>
                </c:pt>
                <c:pt idx="437">
                  <c:v>425</c:v>
                </c:pt>
                <c:pt idx="438">
                  <c:v>557</c:v>
                </c:pt>
                <c:pt idx="439">
                  <c:v>583</c:v>
                </c:pt>
                <c:pt idx="440">
                  <c:v>466</c:v>
                </c:pt>
                <c:pt idx="441">
                  <c:v>533</c:v>
                </c:pt>
                <c:pt idx="442">
                  <c:v>480</c:v>
                </c:pt>
                <c:pt idx="443">
                  <c:v>487</c:v>
                </c:pt>
                <c:pt idx="444">
                  <c:v>444</c:v>
                </c:pt>
                <c:pt idx="445">
                  <c:v>480</c:v>
                </c:pt>
                <c:pt idx="446">
                  <c:v>476</c:v>
                </c:pt>
                <c:pt idx="447">
                  <c:v>406</c:v>
                </c:pt>
                <c:pt idx="448">
                  <c:v>399</c:v>
                </c:pt>
                <c:pt idx="449">
                  <c:v>460</c:v>
                </c:pt>
                <c:pt idx="450">
                  <c:v>600</c:v>
                </c:pt>
                <c:pt idx="451">
                  <c:v>778</c:v>
                </c:pt>
                <c:pt idx="452">
                  <c:v>1333</c:v>
                </c:pt>
                <c:pt idx="453">
                  <c:v>1559</c:v>
                </c:pt>
                <c:pt idx="454">
                  <c:v>1474</c:v>
                </c:pt>
                <c:pt idx="455">
                  <c:v>1099</c:v>
                </c:pt>
                <c:pt idx="456">
                  <c:v>628</c:v>
                </c:pt>
                <c:pt idx="457">
                  <c:v>414</c:v>
                </c:pt>
                <c:pt idx="458">
                  <c:v>235</c:v>
                </c:pt>
                <c:pt idx="459">
                  <c:v>236</c:v>
                </c:pt>
                <c:pt idx="460">
                  <c:v>245</c:v>
                </c:pt>
                <c:pt idx="461">
                  <c:v>272</c:v>
                </c:pt>
                <c:pt idx="462">
                  <c:v>261</c:v>
                </c:pt>
                <c:pt idx="463">
                  <c:v>302</c:v>
                </c:pt>
                <c:pt idx="464">
                  <c:v>299</c:v>
                </c:pt>
                <c:pt idx="465">
                  <c:v>325</c:v>
                </c:pt>
                <c:pt idx="466">
                  <c:v>287</c:v>
                </c:pt>
                <c:pt idx="467">
                  <c:v>224</c:v>
                </c:pt>
                <c:pt idx="468">
                  <c:v>341</c:v>
                </c:pt>
                <c:pt idx="469">
                  <c:v>283</c:v>
                </c:pt>
                <c:pt idx="470">
                  <c:v>208</c:v>
                </c:pt>
                <c:pt idx="471">
                  <c:v>196</c:v>
                </c:pt>
                <c:pt idx="472">
                  <c:v>217</c:v>
                </c:pt>
                <c:pt idx="473">
                  <c:v>207</c:v>
                </c:pt>
                <c:pt idx="474">
                  <c:v>196</c:v>
                </c:pt>
                <c:pt idx="475">
                  <c:v>194</c:v>
                </c:pt>
                <c:pt idx="476">
                  <c:v>193</c:v>
                </c:pt>
                <c:pt idx="477">
                  <c:v>194</c:v>
                </c:pt>
                <c:pt idx="478">
                  <c:v>197</c:v>
                </c:pt>
                <c:pt idx="479">
                  <c:v>230</c:v>
                </c:pt>
                <c:pt idx="480">
                  <c:v>237</c:v>
                </c:pt>
                <c:pt idx="481">
                  <c:v>358</c:v>
                </c:pt>
                <c:pt idx="482">
                  <c:v>361</c:v>
                </c:pt>
                <c:pt idx="483">
                  <c:v>263</c:v>
                </c:pt>
                <c:pt idx="484">
                  <c:v>377</c:v>
                </c:pt>
                <c:pt idx="485">
                  <c:v>469</c:v>
                </c:pt>
                <c:pt idx="486">
                  <c:v>313</c:v>
                </c:pt>
                <c:pt idx="487">
                  <c:v>254</c:v>
                </c:pt>
                <c:pt idx="488">
                  <c:v>314</c:v>
                </c:pt>
                <c:pt idx="489">
                  <c:v>246</c:v>
                </c:pt>
                <c:pt idx="490">
                  <c:v>216</c:v>
                </c:pt>
                <c:pt idx="491">
                  <c:v>194</c:v>
                </c:pt>
                <c:pt idx="492">
                  <c:v>196</c:v>
                </c:pt>
                <c:pt idx="493">
                  <c:v>195</c:v>
                </c:pt>
                <c:pt idx="494">
                  <c:v>195</c:v>
                </c:pt>
                <c:pt idx="495">
                  <c:v>202</c:v>
                </c:pt>
                <c:pt idx="496">
                  <c:v>248</c:v>
                </c:pt>
                <c:pt idx="497">
                  <c:v>233</c:v>
                </c:pt>
                <c:pt idx="498">
                  <c:v>224</c:v>
                </c:pt>
                <c:pt idx="499">
                  <c:v>667</c:v>
                </c:pt>
                <c:pt idx="500">
                  <c:v>996</c:v>
                </c:pt>
                <c:pt idx="501">
                  <c:v>1077</c:v>
                </c:pt>
                <c:pt idx="502">
                  <c:v>993</c:v>
                </c:pt>
                <c:pt idx="503">
                  <c:v>892</c:v>
                </c:pt>
                <c:pt idx="504">
                  <c:v>563</c:v>
                </c:pt>
                <c:pt idx="505">
                  <c:v>338</c:v>
                </c:pt>
                <c:pt idx="506">
                  <c:v>261</c:v>
                </c:pt>
                <c:pt idx="507">
                  <c:v>262</c:v>
                </c:pt>
                <c:pt idx="508">
                  <c:v>247</c:v>
                </c:pt>
                <c:pt idx="509">
                  <c:v>291</c:v>
                </c:pt>
                <c:pt idx="510">
                  <c:v>280</c:v>
                </c:pt>
                <c:pt idx="511">
                  <c:v>302</c:v>
                </c:pt>
                <c:pt idx="512">
                  <c:v>296</c:v>
                </c:pt>
                <c:pt idx="513">
                  <c:v>355</c:v>
                </c:pt>
                <c:pt idx="514">
                  <c:v>361</c:v>
                </c:pt>
                <c:pt idx="515">
                  <c:v>288</c:v>
                </c:pt>
                <c:pt idx="516">
                  <c:v>306</c:v>
                </c:pt>
                <c:pt idx="517">
                  <c:v>271</c:v>
                </c:pt>
                <c:pt idx="518">
                  <c:v>264</c:v>
                </c:pt>
                <c:pt idx="519">
                  <c:v>267</c:v>
                </c:pt>
                <c:pt idx="520">
                  <c:v>252</c:v>
                </c:pt>
                <c:pt idx="521">
                  <c:v>306</c:v>
                </c:pt>
                <c:pt idx="522">
                  <c:v>245</c:v>
                </c:pt>
                <c:pt idx="523">
                  <c:v>242</c:v>
                </c:pt>
                <c:pt idx="524">
                  <c:v>242</c:v>
                </c:pt>
                <c:pt idx="525">
                  <c:v>247</c:v>
                </c:pt>
                <c:pt idx="526">
                  <c:v>276</c:v>
                </c:pt>
                <c:pt idx="527">
                  <c:v>506</c:v>
                </c:pt>
              </c:numCache>
            </c:numRef>
          </c:val>
          <c:extLst>
            <c:ext xmlns:c16="http://schemas.microsoft.com/office/drawing/2014/chart" uri="{C3380CC4-5D6E-409C-BE32-E72D297353CC}">
              <c16:uniqueId val="{00000007-426D-4173-9FCC-9DDDA44A2362}"/>
            </c:ext>
          </c:extLst>
        </c:ser>
        <c:ser>
          <c:idx val="8"/>
          <c:order val="8"/>
          <c:tx>
            <c:strRef>
              <c:f>'Figure 8'!$K$2</c:f>
              <c:strCache>
                <c:ptCount val="1"/>
                <c:pt idx="0">
                  <c:v>SOLAR</c:v>
                </c:pt>
              </c:strCache>
            </c:strRef>
          </c:tx>
          <c:spPr>
            <a:solidFill>
              <a:schemeClr val="accent3">
                <a:lumMod val="60000"/>
              </a:schemeClr>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8'!$K$3:$K$530</c:f>
              <c:numCache>
                <c:formatCode>General</c:formatCode>
                <c:ptCount val="528"/>
                <c:pt idx="0">
                  <c:v>0</c:v>
                </c:pt>
                <c:pt idx="1">
                  <c:v>0</c:v>
                </c:pt>
                <c:pt idx="2">
                  <c:v>0</c:v>
                </c:pt>
                <c:pt idx="3">
                  <c:v>4</c:v>
                </c:pt>
                <c:pt idx="4">
                  <c:v>184</c:v>
                </c:pt>
                <c:pt idx="5">
                  <c:v>564</c:v>
                </c:pt>
                <c:pt idx="6">
                  <c:v>1203</c:v>
                </c:pt>
                <c:pt idx="7">
                  <c:v>1724</c:v>
                </c:pt>
                <c:pt idx="8">
                  <c:v>2443</c:v>
                </c:pt>
                <c:pt idx="9">
                  <c:v>3106</c:v>
                </c:pt>
                <c:pt idx="10">
                  <c:v>3509</c:v>
                </c:pt>
                <c:pt idx="11">
                  <c:v>3868</c:v>
                </c:pt>
                <c:pt idx="12">
                  <c:v>3900</c:v>
                </c:pt>
                <c:pt idx="13">
                  <c:v>3867</c:v>
                </c:pt>
                <c:pt idx="14">
                  <c:v>3252</c:v>
                </c:pt>
                <c:pt idx="15">
                  <c:v>2768</c:v>
                </c:pt>
                <c:pt idx="16">
                  <c:v>2112</c:v>
                </c:pt>
                <c:pt idx="17">
                  <c:v>1171</c:v>
                </c:pt>
                <c:pt idx="18">
                  <c:v>423</c:v>
                </c:pt>
                <c:pt idx="19">
                  <c:v>52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c:v>
                </c:pt>
                <c:pt idx="52">
                  <c:v>168</c:v>
                </c:pt>
                <c:pt idx="53">
                  <c:v>728</c:v>
                </c:pt>
                <c:pt idx="54">
                  <c:v>1365</c:v>
                </c:pt>
                <c:pt idx="55">
                  <c:v>1848</c:v>
                </c:pt>
                <c:pt idx="56">
                  <c:v>2569</c:v>
                </c:pt>
                <c:pt idx="57">
                  <c:v>3282</c:v>
                </c:pt>
                <c:pt idx="58">
                  <c:v>3978</c:v>
                </c:pt>
                <c:pt idx="59">
                  <c:v>3926</c:v>
                </c:pt>
                <c:pt idx="60">
                  <c:v>3879</c:v>
                </c:pt>
                <c:pt idx="61">
                  <c:v>4065</c:v>
                </c:pt>
                <c:pt idx="62">
                  <c:v>3585</c:v>
                </c:pt>
                <c:pt idx="63">
                  <c:v>3271</c:v>
                </c:pt>
                <c:pt idx="64">
                  <c:v>2559</c:v>
                </c:pt>
                <c:pt idx="65">
                  <c:v>1583</c:v>
                </c:pt>
                <c:pt idx="66">
                  <c:v>532</c:v>
                </c:pt>
                <c:pt idx="67">
                  <c:v>64</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2</c:v>
                </c:pt>
                <c:pt idx="100">
                  <c:v>241</c:v>
                </c:pt>
                <c:pt idx="101">
                  <c:v>1138</c:v>
                </c:pt>
                <c:pt idx="102">
                  <c:v>2489</c:v>
                </c:pt>
                <c:pt idx="103">
                  <c:v>3732</c:v>
                </c:pt>
                <c:pt idx="104">
                  <c:v>4668</c:v>
                </c:pt>
                <c:pt idx="105">
                  <c:v>5294</c:v>
                </c:pt>
                <c:pt idx="106">
                  <c:v>5688</c:v>
                </c:pt>
                <c:pt idx="107">
                  <c:v>5861</c:v>
                </c:pt>
                <c:pt idx="108">
                  <c:v>5776</c:v>
                </c:pt>
                <c:pt idx="109">
                  <c:v>5477</c:v>
                </c:pt>
                <c:pt idx="110">
                  <c:v>4808</c:v>
                </c:pt>
                <c:pt idx="111">
                  <c:v>3959</c:v>
                </c:pt>
                <c:pt idx="112">
                  <c:v>2893</c:v>
                </c:pt>
                <c:pt idx="113">
                  <c:v>1630</c:v>
                </c:pt>
                <c:pt idx="114">
                  <c:v>559</c:v>
                </c:pt>
                <c:pt idx="115">
                  <c:v>54</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63</c:v>
                </c:pt>
                <c:pt idx="149">
                  <c:v>273</c:v>
                </c:pt>
                <c:pt idx="150">
                  <c:v>550</c:v>
                </c:pt>
                <c:pt idx="151">
                  <c:v>769</c:v>
                </c:pt>
                <c:pt idx="152">
                  <c:v>954</c:v>
                </c:pt>
                <c:pt idx="153">
                  <c:v>1154</c:v>
                </c:pt>
                <c:pt idx="154">
                  <c:v>1113</c:v>
                </c:pt>
                <c:pt idx="155">
                  <c:v>1063</c:v>
                </c:pt>
                <c:pt idx="156">
                  <c:v>1039</c:v>
                </c:pt>
                <c:pt idx="157">
                  <c:v>828</c:v>
                </c:pt>
                <c:pt idx="158">
                  <c:v>613</c:v>
                </c:pt>
                <c:pt idx="159">
                  <c:v>477</c:v>
                </c:pt>
                <c:pt idx="160">
                  <c:v>329</c:v>
                </c:pt>
                <c:pt idx="161">
                  <c:v>183</c:v>
                </c:pt>
                <c:pt idx="162">
                  <c:v>51</c:v>
                </c:pt>
                <c:pt idx="163">
                  <c:v>2</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21</c:v>
                </c:pt>
                <c:pt idx="197">
                  <c:v>157</c:v>
                </c:pt>
                <c:pt idx="198">
                  <c:v>428</c:v>
                </c:pt>
                <c:pt idx="199">
                  <c:v>782</c:v>
                </c:pt>
                <c:pt idx="200">
                  <c:v>1070</c:v>
                </c:pt>
                <c:pt idx="201">
                  <c:v>1303</c:v>
                </c:pt>
                <c:pt idx="202">
                  <c:v>1487</c:v>
                </c:pt>
                <c:pt idx="203">
                  <c:v>1548</c:v>
                </c:pt>
                <c:pt idx="204">
                  <c:v>1471</c:v>
                </c:pt>
                <c:pt idx="205">
                  <c:v>1202</c:v>
                </c:pt>
                <c:pt idx="206">
                  <c:v>865</c:v>
                </c:pt>
                <c:pt idx="207">
                  <c:v>690</c:v>
                </c:pt>
                <c:pt idx="208">
                  <c:v>513</c:v>
                </c:pt>
                <c:pt idx="209">
                  <c:v>307</c:v>
                </c:pt>
                <c:pt idx="210">
                  <c:v>149</c:v>
                </c:pt>
                <c:pt idx="211">
                  <c:v>17</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149</c:v>
                </c:pt>
                <c:pt idx="245">
                  <c:v>774</c:v>
                </c:pt>
                <c:pt idx="246">
                  <c:v>1840</c:v>
                </c:pt>
                <c:pt idx="247">
                  <c:v>2776</c:v>
                </c:pt>
                <c:pt idx="248">
                  <c:v>3581</c:v>
                </c:pt>
                <c:pt idx="249">
                  <c:v>4036</c:v>
                </c:pt>
                <c:pt idx="250">
                  <c:v>4536</c:v>
                </c:pt>
                <c:pt idx="251">
                  <c:v>4655</c:v>
                </c:pt>
                <c:pt idx="252">
                  <c:v>4464</c:v>
                </c:pt>
                <c:pt idx="253">
                  <c:v>3890</c:v>
                </c:pt>
                <c:pt idx="254">
                  <c:v>3162</c:v>
                </c:pt>
                <c:pt idx="255">
                  <c:v>2552</c:v>
                </c:pt>
                <c:pt idx="256">
                  <c:v>1862</c:v>
                </c:pt>
                <c:pt idx="257">
                  <c:v>1119</c:v>
                </c:pt>
                <c:pt idx="258">
                  <c:v>420</c:v>
                </c:pt>
                <c:pt idx="259">
                  <c:v>41</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128</c:v>
                </c:pt>
                <c:pt idx="293">
                  <c:v>721</c:v>
                </c:pt>
                <c:pt idx="294">
                  <c:v>1645</c:v>
                </c:pt>
                <c:pt idx="295">
                  <c:v>2565</c:v>
                </c:pt>
                <c:pt idx="296">
                  <c:v>3171</c:v>
                </c:pt>
                <c:pt idx="297">
                  <c:v>3658</c:v>
                </c:pt>
                <c:pt idx="298">
                  <c:v>4014</c:v>
                </c:pt>
                <c:pt idx="299">
                  <c:v>3886</c:v>
                </c:pt>
                <c:pt idx="300">
                  <c:v>3746</c:v>
                </c:pt>
                <c:pt idx="301">
                  <c:v>3447</c:v>
                </c:pt>
                <c:pt idx="302">
                  <c:v>3357</c:v>
                </c:pt>
                <c:pt idx="303">
                  <c:v>2825</c:v>
                </c:pt>
                <c:pt idx="304">
                  <c:v>1660</c:v>
                </c:pt>
                <c:pt idx="305">
                  <c:v>1074</c:v>
                </c:pt>
                <c:pt idx="306">
                  <c:v>382</c:v>
                </c:pt>
                <c:pt idx="307">
                  <c:v>30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78</c:v>
                </c:pt>
                <c:pt idx="341">
                  <c:v>516</c:v>
                </c:pt>
                <c:pt idx="342">
                  <c:v>1229</c:v>
                </c:pt>
                <c:pt idx="343">
                  <c:v>2044</c:v>
                </c:pt>
                <c:pt idx="344">
                  <c:v>2503</c:v>
                </c:pt>
                <c:pt idx="345">
                  <c:v>3203</c:v>
                </c:pt>
                <c:pt idx="346">
                  <c:v>3745</c:v>
                </c:pt>
                <c:pt idx="347">
                  <c:v>3886</c:v>
                </c:pt>
                <c:pt idx="348">
                  <c:v>4010</c:v>
                </c:pt>
                <c:pt idx="349">
                  <c:v>3973</c:v>
                </c:pt>
                <c:pt idx="350">
                  <c:v>3528</c:v>
                </c:pt>
                <c:pt idx="351">
                  <c:v>2643</c:v>
                </c:pt>
                <c:pt idx="352">
                  <c:v>1936</c:v>
                </c:pt>
                <c:pt idx="353">
                  <c:v>1145</c:v>
                </c:pt>
                <c:pt idx="354">
                  <c:v>343</c:v>
                </c:pt>
                <c:pt idx="355">
                  <c:v>24</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67</c:v>
                </c:pt>
                <c:pt idx="389">
                  <c:v>529</c:v>
                </c:pt>
                <c:pt idx="390">
                  <c:v>1436</c:v>
                </c:pt>
                <c:pt idx="391">
                  <c:v>2373</c:v>
                </c:pt>
                <c:pt idx="392">
                  <c:v>3125</c:v>
                </c:pt>
                <c:pt idx="393">
                  <c:v>3761</c:v>
                </c:pt>
                <c:pt idx="394">
                  <c:v>4196</c:v>
                </c:pt>
                <c:pt idx="395">
                  <c:v>4310</c:v>
                </c:pt>
                <c:pt idx="396">
                  <c:v>4313</c:v>
                </c:pt>
                <c:pt idx="397">
                  <c:v>4118</c:v>
                </c:pt>
                <c:pt idx="398">
                  <c:v>3697</c:v>
                </c:pt>
                <c:pt idx="399">
                  <c:v>3136</c:v>
                </c:pt>
                <c:pt idx="400">
                  <c:v>2360</c:v>
                </c:pt>
                <c:pt idx="401">
                  <c:v>1434</c:v>
                </c:pt>
                <c:pt idx="402">
                  <c:v>432</c:v>
                </c:pt>
                <c:pt idx="403">
                  <c:v>28</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36</c:v>
                </c:pt>
                <c:pt idx="437">
                  <c:v>328</c:v>
                </c:pt>
                <c:pt idx="438">
                  <c:v>824</c:v>
                </c:pt>
                <c:pt idx="439">
                  <c:v>1339</c:v>
                </c:pt>
                <c:pt idx="440">
                  <c:v>1741</c:v>
                </c:pt>
                <c:pt idx="441">
                  <c:v>2038</c:v>
                </c:pt>
                <c:pt idx="442">
                  <c:v>2351</c:v>
                </c:pt>
                <c:pt idx="443">
                  <c:v>2494</c:v>
                </c:pt>
                <c:pt idx="444">
                  <c:v>2431</c:v>
                </c:pt>
                <c:pt idx="445">
                  <c:v>2294</c:v>
                </c:pt>
                <c:pt idx="446">
                  <c:v>1998</c:v>
                </c:pt>
                <c:pt idx="447">
                  <c:v>1670</c:v>
                </c:pt>
                <c:pt idx="448">
                  <c:v>1033</c:v>
                </c:pt>
                <c:pt idx="449">
                  <c:v>536</c:v>
                </c:pt>
                <c:pt idx="450">
                  <c:v>159</c:v>
                </c:pt>
                <c:pt idx="451">
                  <c:v>8</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3</c:v>
                </c:pt>
                <c:pt idx="485">
                  <c:v>38</c:v>
                </c:pt>
                <c:pt idx="486">
                  <c:v>121</c:v>
                </c:pt>
                <c:pt idx="487">
                  <c:v>247</c:v>
                </c:pt>
                <c:pt idx="488">
                  <c:v>382</c:v>
                </c:pt>
                <c:pt idx="489">
                  <c:v>496</c:v>
                </c:pt>
                <c:pt idx="490">
                  <c:v>614</c:v>
                </c:pt>
                <c:pt idx="491">
                  <c:v>677</c:v>
                </c:pt>
                <c:pt idx="492">
                  <c:v>687</c:v>
                </c:pt>
                <c:pt idx="493">
                  <c:v>685</c:v>
                </c:pt>
                <c:pt idx="494">
                  <c:v>587</c:v>
                </c:pt>
                <c:pt idx="495">
                  <c:v>515</c:v>
                </c:pt>
                <c:pt idx="496">
                  <c:v>331</c:v>
                </c:pt>
                <c:pt idx="497">
                  <c:v>178</c:v>
                </c:pt>
                <c:pt idx="498">
                  <c:v>50</c:v>
                </c:pt>
                <c:pt idx="499">
                  <c:v>3</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numCache>
            </c:numRef>
          </c:val>
          <c:extLst>
            <c:ext xmlns:c16="http://schemas.microsoft.com/office/drawing/2014/chart" uri="{C3380CC4-5D6E-409C-BE32-E72D297353CC}">
              <c16:uniqueId val="{00000008-426D-4173-9FCC-9DDDA44A2362}"/>
            </c:ext>
          </c:extLst>
        </c:ser>
        <c:ser>
          <c:idx val="9"/>
          <c:order val="9"/>
          <c:tx>
            <c:strRef>
              <c:f>'Figure 8'!$L$2</c:f>
              <c:strCache>
                <c:ptCount val="1"/>
                <c:pt idx="0">
                  <c:v>STORAGE</c:v>
                </c:pt>
              </c:strCache>
            </c:strRef>
          </c:tx>
          <c:spPr>
            <a:solidFill>
              <a:schemeClr val="accent4">
                <a:lumMod val="60000"/>
              </a:schemeClr>
            </a:solidFill>
            <a:ln>
              <a:noFill/>
            </a:ln>
            <a:effectLst/>
          </c:spPr>
          <c:cat>
            <c:multiLvlStrRef>
              <c:f>'Figure 8'!$A$3:$B$530</c:f>
              <c:multiLvlStrCache>
                <c:ptCount val="528"/>
                <c:lvl>
                  <c:pt idx="0">
                    <c:v>6:00 AM</c:v>
                  </c:pt>
                  <c:pt idx="1">
                    <c:v>6:30 AM</c:v>
                  </c:pt>
                  <c:pt idx="2">
                    <c:v>7:00 AM</c:v>
                  </c:pt>
                  <c:pt idx="3">
                    <c:v>7:30 AM</c:v>
                  </c:pt>
                  <c:pt idx="4">
                    <c:v>8:00 AM</c:v>
                  </c:pt>
                  <c:pt idx="5">
                    <c:v>8:30 AM</c:v>
                  </c:pt>
                  <c:pt idx="6">
                    <c:v>9:00 AM</c:v>
                  </c:pt>
                  <c:pt idx="7">
                    <c:v>9:30 AM</c:v>
                  </c:pt>
                  <c:pt idx="8">
                    <c:v>10:00 AM</c:v>
                  </c:pt>
                  <c:pt idx="9">
                    <c:v>10:30 AM</c:v>
                  </c:pt>
                  <c:pt idx="10">
                    <c:v>11:00 AM</c:v>
                  </c:pt>
                  <c:pt idx="11">
                    <c:v>11:30 AM</c:v>
                  </c:pt>
                  <c:pt idx="12">
                    <c:v>12:00 PM</c:v>
                  </c:pt>
                  <c:pt idx="13">
                    <c:v>12:30 PM</c:v>
                  </c:pt>
                  <c:pt idx="14">
                    <c:v>1:00 PM</c:v>
                  </c:pt>
                  <c:pt idx="15">
                    <c:v>1:30 PM</c:v>
                  </c:pt>
                  <c:pt idx="16">
                    <c:v>2:00 PM</c:v>
                  </c:pt>
                  <c:pt idx="17">
                    <c:v>2:30 PM</c:v>
                  </c:pt>
                  <c:pt idx="18">
                    <c:v>3:00 PM</c:v>
                  </c:pt>
                  <c:pt idx="19">
                    <c:v>3:30 PM</c:v>
                  </c:pt>
                  <c:pt idx="20">
                    <c:v>4:00 PM</c:v>
                  </c:pt>
                  <c:pt idx="21">
                    <c:v>4:30 PM</c:v>
                  </c:pt>
                  <c:pt idx="22">
                    <c:v>5:00 PM</c:v>
                  </c:pt>
                  <c:pt idx="23">
                    <c:v>5:30 PM</c:v>
                  </c:pt>
                  <c:pt idx="24">
                    <c:v>6:00 PM</c:v>
                  </c:pt>
                  <c:pt idx="25">
                    <c:v>6:30 PM</c:v>
                  </c:pt>
                  <c:pt idx="26">
                    <c:v>7:00 PM</c:v>
                  </c:pt>
                  <c:pt idx="27">
                    <c:v>7:30 PM</c:v>
                  </c:pt>
                  <c:pt idx="28">
                    <c:v>8:00 PM</c:v>
                  </c:pt>
                  <c:pt idx="29">
                    <c:v>8:30 PM</c:v>
                  </c:pt>
                  <c:pt idx="30">
                    <c:v>9:00 PM</c:v>
                  </c:pt>
                  <c:pt idx="31">
                    <c:v>9:30 PM</c:v>
                  </c:pt>
                  <c:pt idx="32">
                    <c:v>10:00 PM</c:v>
                  </c:pt>
                  <c:pt idx="33">
                    <c:v>10:30 PM</c:v>
                  </c:pt>
                  <c:pt idx="34">
                    <c:v>11:00 PM</c:v>
                  </c:pt>
                  <c:pt idx="35">
                    <c:v>11:30 PM</c:v>
                  </c:pt>
                  <c:pt idx="36">
                    <c:v>12:00 AM</c:v>
                  </c:pt>
                  <c:pt idx="37">
                    <c:v>12:30 AM</c:v>
                  </c:pt>
                  <c:pt idx="38">
                    <c:v>1:00 AM</c:v>
                  </c:pt>
                  <c:pt idx="39">
                    <c:v>1:30 AM</c:v>
                  </c:pt>
                  <c:pt idx="40">
                    <c:v>2:00 AM</c:v>
                  </c:pt>
                  <c:pt idx="41">
                    <c:v>2:30 AM</c:v>
                  </c:pt>
                  <c:pt idx="42">
                    <c:v>3:00 AM</c:v>
                  </c:pt>
                  <c:pt idx="43">
                    <c:v>3:30 AM</c:v>
                  </c:pt>
                  <c:pt idx="44">
                    <c:v>4:00 AM</c:v>
                  </c:pt>
                  <c:pt idx="45">
                    <c:v>4:30 AM</c:v>
                  </c:pt>
                  <c:pt idx="46">
                    <c:v>5:00 AM</c:v>
                  </c:pt>
                  <c:pt idx="47">
                    <c:v>5:30 AM</c:v>
                  </c:pt>
                  <c:pt idx="48">
                    <c:v>6:00 AM</c:v>
                  </c:pt>
                  <c:pt idx="49">
                    <c:v>6:30 AM</c:v>
                  </c:pt>
                  <c:pt idx="50">
                    <c:v>7:00 AM</c:v>
                  </c:pt>
                  <c:pt idx="51">
                    <c:v>7:30 AM</c:v>
                  </c:pt>
                  <c:pt idx="52">
                    <c:v>8:00 AM</c:v>
                  </c:pt>
                  <c:pt idx="53">
                    <c:v>8:30 AM</c:v>
                  </c:pt>
                  <c:pt idx="54">
                    <c:v>9:00 AM</c:v>
                  </c:pt>
                  <c:pt idx="55">
                    <c:v>9:30 AM</c:v>
                  </c:pt>
                  <c:pt idx="56">
                    <c:v>10:00 AM</c:v>
                  </c:pt>
                  <c:pt idx="57">
                    <c:v>10:30 AM</c:v>
                  </c:pt>
                  <c:pt idx="58">
                    <c:v>11:00 AM</c:v>
                  </c:pt>
                  <c:pt idx="59">
                    <c:v>11:30 AM</c:v>
                  </c:pt>
                  <c:pt idx="60">
                    <c:v>12:00 PM</c:v>
                  </c:pt>
                  <c:pt idx="61">
                    <c:v>12:30 PM</c:v>
                  </c:pt>
                  <c:pt idx="62">
                    <c:v>1:00 PM</c:v>
                  </c:pt>
                  <c:pt idx="63">
                    <c:v>1:30 PM</c:v>
                  </c:pt>
                  <c:pt idx="64">
                    <c:v>2:00 PM</c:v>
                  </c:pt>
                  <c:pt idx="65">
                    <c:v>2:30 PM</c:v>
                  </c:pt>
                  <c:pt idx="66">
                    <c:v>3:00 PM</c:v>
                  </c:pt>
                  <c:pt idx="67">
                    <c:v>3:30 PM</c:v>
                  </c:pt>
                  <c:pt idx="68">
                    <c:v>4:00 PM</c:v>
                  </c:pt>
                  <c:pt idx="69">
                    <c:v>4:30 PM</c:v>
                  </c:pt>
                  <c:pt idx="70">
                    <c:v>5:00 PM</c:v>
                  </c:pt>
                  <c:pt idx="71">
                    <c:v>5:30 PM</c:v>
                  </c:pt>
                  <c:pt idx="72">
                    <c:v>6:00 PM</c:v>
                  </c:pt>
                  <c:pt idx="73">
                    <c:v>6:30 PM</c:v>
                  </c:pt>
                  <c:pt idx="74">
                    <c:v>7:00 PM</c:v>
                  </c:pt>
                  <c:pt idx="75">
                    <c:v>7:30 PM</c:v>
                  </c:pt>
                  <c:pt idx="76">
                    <c:v>8:00 PM</c:v>
                  </c:pt>
                  <c:pt idx="77">
                    <c:v>8:30 PM</c:v>
                  </c:pt>
                  <c:pt idx="78">
                    <c:v>9:00 PM</c:v>
                  </c:pt>
                  <c:pt idx="79">
                    <c:v>9:30 PM</c:v>
                  </c:pt>
                  <c:pt idx="80">
                    <c:v>10:00 PM</c:v>
                  </c:pt>
                  <c:pt idx="81">
                    <c:v>10:30 PM</c:v>
                  </c:pt>
                  <c:pt idx="82">
                    <c:v>11:00 PM</c:v>
                  </c:pt>
                  <c:pt idx="83">
                    <c:v>11:30 PM</c:v>
                  </c:pt>
                  <c:pt idx="84">
                    <c:v>12:00 AM</c:v>
                  </c:pt>
                  <c:pt idx="85">
                    <c:v>12:30 AM</c:v>
                  </c:pt>
                  <c:pt idx="86">
                    <c:v>1:00 AM</c:v>
                  </c:pt>
                  <c:pt idx="87">
                    <c:v>1:30 AM</c:v>
                  </c:pt>
                  <c:pt idx="88">
                    <c:v>2:00 AM</c:v>
                  </c:pt>
                  <c:pt idx="89">
                    <c:v>2:30 AM</c:v>
                  </c:pt>
                  <c:pt idx="90">
                    <c:v>3:00 AM</c:v>
                  </c:pt>
                  <c:pt idx="91">
                    <c:v>3:30 AM</c:v>
                  </c:pt>
                  <c:pt idx="92">
                    <c:v>4:00 AM</c:v>
                  </c:pt>
                  <c:pt idx="93">
                    <c:v>4:30 AM</c:v>
                  </c:pt>
                  <c:pt idx="94">
                    <c:v>5:00 AM</c:v>
                  </c:pt>
                  <c:pt idx="95">
                    <c:v>5:30 AM</c:v>
                  </c:pt>
                  <c:pt idx="96">
                    <c:v>6:00 AM</c:v>
                  </c:pt>
                  <c:pt idx="97">
                    <c:v>6:30 AM</c:v>
                  </c:pt>
                  <c:pt idx="98">
                    <c:v>7:00 AM</c:v>
                  </c:pt>
                  <c:pt idx="99">
                    <c:v>7:30 AM</c:v>
                  </c:pt>
                  <c:pt idx="100">
                    <c:v>8:00 AM</c:v>
                  </c:pt>
                  <c:pt idx="101">
                    <c:v>8:30 AM</c:v>
                  </c:pt>
                  <c:pt idx="102">
                    <c:v>9:00 AM</c:v>
                  </c:pt>
                  <c:pt idx="103">
                    <c:v>9:30 AM</c:v>
                  </c:pt>
                  <c:pt idx="104">
                    <c:v>10:00 AM</c:v>
                  </c:pt>
                  <c:pt idx="105">
                    <c:v>10:30 AM</c:v>
                  </c:pt>
                  <c:pt idx="106">
                    <c:v>11:00 AM</c:v>
                  </c:pt>
                  <c:pt idx="107">
                    <c:v>11:30 AM</c:v>
                  </c:pt>
                  <c:pt idx="108">
                    <c:v>12:00 PM</c:v>
                  </c:pt>
                  <c:pt idx="109">
                    <c:v>12:30 PM</c:v>
                  </c:pt>
                  <c:pt idx="110">
                    <c:v>1:00 PM</c:v>
                  </c:pt>
                  <c:pt idx="111">
                    <c:v>1:30 PM</c:v>
                  </c:pt>
                  <c:pt idx="112">
                    <c:v>2:00 PM</c:v>
                  </c:pt>
                  <c:pt idx="113">
                    <c:v>2:30 PM</c:v>
                  </c:pt>
                  <c:pt idx="114">
                    <c:v>3:00 PM</c:v>
                  </c:pt>
                  <c:pt idx="115">
                    <c:v>3:30 PM</c:v>
                  </c:pt>
                  <c:pt idx="116">
                    <c:v>4:00 PM</c:v>
                  </c:pt>
                  <c:pt idx="117">
                    <c:v>4:30 PM</c:v>
                  </c:pt>
                  <c:pt idx="118">
                    <c:v>5:00 PM</c:v>
                  </c:pt>
                  <c:pt idx="119">
                    <c:v>5:30 PM</c:v>
                  </c:pt>
                  <c:pt idx="120">
                    <c:v>6:00 PM</c:v>
                  </c:pt>
                  <c:pt idx="121">
                    <c:v>6:30 PM</c:v>
                  </c:pt>
                  <c:pt idx="122">
                    <c:v>7:00 PM</c:v>
                  </c:pt>
                  <c:pt idx="123">
                    <c:v>7:30 PM</c:v>
                  </c:pt>
                  <c:pt idx="124">
                    <c:v>8:00 PM</c:v>
                  </c:pt>
                  <c:pt idx="125">
                    <c:v>8:30 PM</c:v>
                  </c:pt>
                  <c:pt idx="126">
                    <c:v>9:00 PM</c:v>
                  </c:pt>
                  <c:pt idx="127">
                    <c:v>9:30 PM</c:v>
                  </c:pt>
                  <c:pt idx="128">
                    <c:v>10:00 PM</c:v>
                  </c:pt>
                  <c:pt idx="129">
                    <c:v>10:30 PM</c:v>
                  </c:pt>
                  <c:pt idx="130">
                    <c:v>11:00 PM</c:v>
                  </c:pt>
                  <c:pt idx="131">
                    <c:v>11:30 PM</c:v>
                  </c:pt>
                  <c:pt idx="132">
                    <c:v>12:00 AM</c:v>
                  </c:pt>
                  <c:pt idx="133">
                    <c:v>12:30 AM</c:v>
                  </c:pt>
                  <c:pt idx="134">
                    <c:v>1:00 AM</c:v>
                  </c:pt>
                  <c:pt idx="135">
                    <c:v>1:30 AM</c:v>
                  </c:pt>
                  <c:pt idx="136">
                    <c:v>2:00 AM</c:v>
                  </c:pt>
                  <c:pt idx="137">
                    <c:v>2:30 AM</c:v>
                  </c:pt>
                  <c:pt idx="138">
                    <c:v>3:00 AM</c:v>
                  </c:pt>
                  <c:pt idx="139">
                    <c:v>3:30 AM</c:v>
                  </c:pt>
                  <c:pt idx="140">
                    <c:v>4:00 AM</c:v>
                  </c:pt>
                  <c:pt idx="141">
                    <c:v>4:30 AM</c:v>
                  </c:pt>
                  <c:pt idx="142">
                    <c:v>5:00 AM</c:v>
                  </c:pt>
                  <c:pt idx="143">
                    <c:v>5:30 AM</c:v>
                  </c:pt>
                  <c:pt idx="144">
                    <c:v>6:00 AM</c:v>
                  </c:pt>
                  <c:pt idx="145">
                    <c:v>6:30 AM</c:v>
                  </c:pt>
                  <c:pt idx="146">
                    <c:v>7:00 AM</c:v>
                  </c:pt>
                  <c:pt idx="147">
                    <c:v>7:30 AM</c:v>
                  </c:pt>
                  <c:pt idx="148">
                    <c:v>8:00 AM</c:v>
                  </c:pt>
                  <c:pt idx="149">
                    <c:v>8:30 AM</c:v>
                  </c:pt>
                  <c:pt idx="150">
                    <c:v>9:00 AM</c:v>
                  </c:pt>
                  <c:pt idx="151">
                    <c:v>9:30 AM</c:v>
                  </c:pt>
                  <c:pt idx="152">
                    <c:v>10:00 AM</c:v>
                  </c:pt>
                  <c:pt idx="153">
                    <c:v>10:30 AM</c:v>
                  </c:pt>
                  <c:pt idx="154">
                    <c:v>11:00 AM</c:v>
                  </c:pt>
                  <c:pt idx="155">
                    <c:v>11:30 AM</c:v>
                  </c:pt>
                  <c:pt idx="156">
                    <c:v>12:00 PM</c:v>
                  </c:pt>
                  <c:pt idx="157">
                    <c:v>12:30 PM</c:v>
                  </c:pt>
                  <c:pt idx="158">
                    <c:v>1:00 PM</c:v>
                  </c:pt>
                  <c:pt idx="159">
                    <c:v>1:30 PM</c:v>
                  </c:pt>
                  <c:pt idx="160">
                    <c:v>2:00 PM</c:v>
                  </c:pt>
                  <c:pt idx="161">
                    <c:v>2:30 PM</c:v>
                  </c:pt>
                  <c:pt idx="162">
                    <c:v>3:00 PM</c:v>
                  </c:pt>
                  <c:pt idx="163">
                    <c:v>3:30 PM</c:v>
                  </c:pt>
                  <c:pt idx="164">
                    <c:v>4:00 PM</c:v>
                  </c:pt>
                  <c:pt idx="165">
                    <c:v>4:30 PM</c:v>
                  </c:pt>
                  <c:pt idx="166">
                    <c:v>5:00 PM</c:v>
                  </c:pt>
                  <c:pt idx="167">
                    <c:v>5:30 PM</c:v>
                  </c:pt>
                  <c:pt idx="168">
                    <c:v>6:00 PM</c:v>
                  </c:pt>
                  <c:pt idx="169">
                    <c:v>6:30 PM</c:v>
                  </c:pt>
                  <c:pt idx="170">
                    <c:v>7:00 PM</c:v>
                  </c:pt>
                  <c:pt idx="171">
                    <c:v>7:30 PM</c:v>
                  </c:pt>
                  <c:pt idx="172">
                    <c:v>8:00 PM</c:v>
                  </c:pt>
                  <c:pt idx="173">
                    <c:v>8:30 PM</c:v>
                  </c:pt>
                  <c:pt idx="174">
                    <c:v>9:00 PM</c:v>
                  </c:pt>
                  <c:pt idx="175">
                    <c:v>9:30 PM</c:v>
                  </c:pt>
                  <c:pt idx="176">
                    <c:v>10:00 PM</c:v>
                  </c:pt>
                  <c:pt idx="177">
                    <c:v>10:30 PM</c:v>
                  </c:pt>
                  <c:pt idx="178">
                    <c:v>11:00 PM</c:v>
                  </c:pt>
                  <c:pt idx="179">
                    <c:v>11:30 PM</c:v>
                  </c:pt>
                  <c:pt idx="180">
                    <c:v>12:00 AM</c:v>
                  </c:pt>
                  <c:pt idx="181">
                    <c:v>12:30 AM</c:v>
                  </c:pt>
                  <c:pt idx="182">
                    <c:v>1:00 AM</c:v>
                  </c:pt>
                  <c:pt idx="183">
                    <c:v>1:30 AM</c:v>
                  </c:pt>
                  <c:pt idx="184">
                    <c:v>2:00 AM</c:v>
                  </c:pt>
                  <c:pt idx="185">
                    <c:v>2:30 AM</c:v>
                  </c:pt>
                  <c:pt idx="186">
                    <c:v>3:00 AM</c:v>
                  </c:pt>
                  <c:pt idx="187">
                    <c:v>3:30 AM</c:v>
                  </c:pt>
                  <c:pt idx="188">
                    <c:v>4:00 AM</c:v>
                  </c:pt>
                  <c:pt idx="189">
                    <c:v>4:30 AM</c:v>
                  </c:pt>
                  <c:pt idx="190">
                    <c:v>5:00 AM</c:v>
                  </c:pt>
                  <c:pt idx="191">
                    <c:v>5:30 AM</c:v>
                  </c:pt>
                  <c:pt idx="192">
                    <c:v>6:00 AM</c:v>
                  </c:pt>
                  <c:pt idx="193">
                    <c:v>6:30 AM</c:v>
                  </c:pt>
                  <c:pt idx="194">
                    <c:v>7:00 AM</c:v>
                  </c:pt>
                  <c:pt idx="195">
                    <c:v>7:30 AM</c:v>
                  </c:pt>
                  <c:pt idx="196">
                    <c:v>8:00 AM</c:v>
                  </c:pt>
                  <c:pt idx="197">
                    <c:v>8:30 AM</c:v>
                  </c:pt>
                  <c:pt idx="198">
                    <c:v>9:00 AM</c:v>
                  </c:pt>
                  <c:pt idx="199">
                    <c:v>9:30 AM</c:v>
                  </c:pt>
                  <c:pt idx="200">
                    <c:v>10:00 AM</c:v>
                  </c:pt>
                  <c:pt idx="201">
                    <c:v>10:30 AM</c:v>
                  </c:pt>
                  <c:pt idx="202">
                    <c:v>11:00 AM</c:v>
                  </c:pt>
                  <c:pt idx="203">
                    <c:v>11:30 AM</c:v>
                  </c:pt>
                  <c:pt idx="204">
                    <c:v>12:00 PM</c:v>
                  </c:pt>
                  <c:pt idx="205">
                    <c:v>12:30 PM</c:v>
                  </c:pt>
                  <c:pt idx="206">
                    <c:v>1:00 PM</c:v>
                  </c:pt>
                  <c:pt idx="207">
                    <c:v>1:30 PM</c:v>
                  </c:pt>
                  <c:pt idx="208">
                    <c:v>2:00 PM</c:v>
                  </c:pt>
                  <c:pt idx="209">
                    <c:v>2:30 PM</c:v>
                  </c:pt>
                  <c:pt idx="210">
                    <c:v>3:00 PM</c:v>
                  </c:pt>
                  <c:pt idx="211">
                    <c:v>3:30 PM</c:v>
                  </c:pt>
                  <c:pt idx="212">
                    <c:v>4:00 PM</c:v>
                  </c:pt>
                  <c:pt idx="213">
                    <c:v>4:30 PM</c:v>
                  </c:pt>
                  <c:pt idx="214">
                    <c:v>5:00 PM</c:v>
                  </c:pt>
                  <c:pt idx="215">
                    <c:v>5:30 PM</c:v>
                  </c:pt>
                  <c:pt idx="216">
                    <c:v>6:00 PM</c:v>
                  </c:pt>
                  <c:pt idx="217">
                    <c:v>6:30 PM</c:v>
                  </c:pt>
                  <c:pt idx="218">
                    <c:v>7:00 PM</c:v>
                  </c:pt>
                  <c:pt idx="219">
                    <c:v>7:30 PM</c:v>
                  </c:pt>
                  <c:pt idx="220">
                    <c:v>8:00 PM</c:v>
                  </c:pt>
                  <c:pt idx="221">
                    <c:v>8:30 PM</c:v>
                  </c:pt>
                  <c:pt idx="222">
                    <c:v>9:00 PM</c:v>
                  </c:pt>
                  <c:pt idx="223">
                    <c:v>9:30 PM</c:v>
                  </c:pt>
                  <c:pt idx="224">
                    <c:v>10:00 PM</c:v>
                  </c:pt>
                  <c:pt idx="225">
                    <c:v>10:30 PM</c:v>
                  </c:pt>
                  <c:pt idx="226">
                    <c:v>11:00 PM</c:v>
                  </c:pt>
                  <c:pt idx="227">
                    <c:v>11:30 PM</c:v>
                  </c:pt>
                  <c:pt idx="228">
                    <c:v>12:00 AM</c:v>
                  </c:pt>
                  <c:pt idx="229">
                    <c:v>12:30 AM</c:v>
                  </c:pt>
                  <c:pt idx="230">
                    <c:v>1:00 AM</c:v>
                  </c:pt>
                  <c:pt idx="231">
                    <c:v>1:30 AM</c:v>
                  </c:pt>
                  <c:pt idx="232">
                    <c:v>2:00 AM</c:v>
                  </c:pt>
                  <c:pt idx="233">
                    <c:v>2:30 AM</c:v>
                  </c:pt>
                  <c:pt idx="234">
                    <c:v>3:00 AM</c:v>
                  </c:pt>
                  <c:pt idx="235">
                    <c:v>3:30 AM</c:v>
                  </c:pt>
                  <c:pt idx="236">
                    <c:v>4:00 AM</c:v>
                  </c:pt>
                  <c:pt idx="237">
                    <c:v>4:30 AM</c:v>
                  </c:pt>
                  <c:pt idx="238">
                    <c:v>5:00 AM</c:v>
                  </c:pt>
                  <c:pt idx="239">
                    <c:v>5:30 AM</c:v>
                  </c:pt>
                  <c:pt idx="240">
                    <c:v>6:00 AM</c:v>
                  </c:pt>
                  <c:pt idx="241">
                    <c:v>6:30 AM</c:v>
                  </c:pt>
                  <c:pt idx="242">
                    <c:v>7:00 AM</c:v>
                  </c:pt>
                  <c:pt idx="243">
                    <c:v>7:30 AM</c:v>
                  </c:pt>
                  <c:pt idx="244">
                    <c:v>8:00 AM</c:v>
                  </c:pt>
                  <c:pt idx="245">
                    <c:v>8:30 AM</c:v>
                  </c:pt>
                  <c:pt idx="246">
                    <c:v>9:00 AM</c:v>
                  </c:pt>
                  <c:pt idx="247">
                    <c:v>9:30 AM</c:v>
                  </c:pt>
                  <c:pt idx="248">
                    <c:v>10:00 AM</c:v>
                  </c:pt>
                  <c:pt idx="249">
                    <c:v>10:30 AM</c:v>
                  </c:pt>
                  <c:pt idx="250">
                    <c:v>11:00 AM</c:v>
                  </c:pt>
                  <c:pt idx="251">
                    <c:v>11:30 AM</c:v>
                  </c:pt>
                  <c:pt idx="252">
                    <c:v>12:00 PM</c:v>
                  </c:pt>
                  <c:pt idx="253">
                    <c:v>12:30 PM</c:v>
                  </c:pt>
                  <c:pt idx="254">
                    <c:v>1:00 PM</c:v>
                  </c:pt>
                  <c:pt idx="255">
                    <c:v>1:30 PM</c:v>
                  </c:pt>
                  <c:pt idx="256">
                    <c:v>2:00 PM</c:v>
                  </c:pt>
                  <c:pt idx="257">
                    <c:v>2:30 PM</c:v>
                  </c:pt>
                  <c:pt idx="258">
                    <c:v>3:00 PM</c:v>
                  </c:pt>
                  <c:pt idx="259">
                    <c:v>3:30 PM</c:v>
                  </c:pt>
                  <c:pt idx="260">
                    <c:v>4:00 PM</c:v>
                  </c:pt>
                  <c:pt idx="261">
                    <c:v>4:30 PM</c:v>
                  </c:pt>
                  <c:pt idx="262">
                    <c:v>5:00 PM</c:v>
                  </c:pt>
                  <c:pt idx="263">
                    <c:v>5:30 PM</c:v>
                  </c:pt>
                  <c:pt idx="264">
                    <c:v>6:00 PM</c:v>
                  </c:pt>
                  <c:pt idx="265">
                    <c:v>6:30 PM</c:v>
                  </c:pt>
                  <c:pt idx="266">
                    <c:v>7:00 PM</c:v>
                  </c:pt>
                  <c:pt idx="267">
                    <c:v>7:30 PM</c:v>
                  </c:pt>
                  <c:pt idx="268">
                    <c:v>8:00 PM</c:v>
                  </c:pt>
                  <c:pt idx="269">
                    <c:v>8:30 PM</c:v>
                  </c:pt>
                  <c:pt idx="270">
                    <c:v>9:00 PM</c:v>
                  </c:pt>
                  <c:pt idx="271">
                    <c:v>9:30 PM</c:v>
                  </c:pt>
                  <c:pt idx="272">
                    <c:v>10:00 PM</c:v>
                  </c:pt>
                  <c:pt idx="273">
                    <c:v>10:30 PM</c:v>
                  </c:pt>
                  <c:pt idx="274">
                    <c:v>11:00 PM</c:v>
                  </c:pt>
                  <c:pt idx="275">
                    <c:v>11:30 PM</c:v>
                  </c:pt>
                  <c:pt idx="276">
                    <c:v>12:00 AM</c:v>
                  </c:pt>
                  <c:pt idx="277">
                    <c:v>12:30 AM</c:v>
                  </c:pt>
                  <c:pt idx="278">
                    <c:v>1:00 AM</c:v>
                  </c:pt>
                  <c:pt idx="279">
                    <c:v>1:30 AM</c:v>
                  </c:pt>
                  <c:pt idx="280">
                    <c:v>2:00 AM</c:v>
                  </c:pt>
                  <c:pt idx="281">
                    <c:v>2:30 AM</c:v>
                  </c:pt>
                  <c:pt idx="282">
                    <c:v>3:00 AM</c:v>
                  </c:pt>
                  <c:pt idx="283">
                    <c:v>3:30 AM</c:v>
                  </c:pt>
                  <c:pt idx="284">
                    <c:v>4:00 AM</c:v>
                  </c:pt>
                  <c:pt idx="285">
                    <c:v>4:30 AM</c:v>
                  </c:pt>
                  <c:pt idx="286">
                    <c:v>5:00 AM</c:v>
                  </c:pt>
                  <c:pt idx="287">
                    <c:v>5:30 AM</c:v>
                  </c:pt>
                  <c:pt idx="288">
                    <c:v>6:00 AM</c:v>
                  </c:pt>
                  <c:pt idx="289">
                    <c:v>6:30 AM</c:v>
                  </c:pt>
                  <c:pt idx="290">
                    <c:v>7:00 AM</c:v>
                  </c:pt>
                  <c:pt idx="291">
                    <c:v>7:30 AM</c:v>
                  </c:pt>
                  <c:pt idx="292">
                    <c:v>8:00 AM</c:v>
                  </c:pt>
                  <c:pt idx="293">
                    <c:v>8:30 AM</c:v>
                  </c:pt>
                  <c:pt idx="294">
                    <c:v>9:00 AM</c:v>
                  </c:pt>
                  <c:pt idx="295">
                    <c:v>9:30 AM</c:v>
                  </c:pt>
                  <c:pt idx="296">
                    <c:v>10:00 AM</c:v>
                  </c:pt>
                  <c:pt idx="297">
                    <c:v>10:30 AM</c:v>
                  </c:pt>
                  <c:pt idx="298">
                    <c:v>11:00 AM</c:v>
                  </c:pt>
                  <c:pt idx="299">
                    <c:v>11:30 AM</c:v>
                  </c:pt>
                  <c:pt idx="300">
                    <c:v>12:00 PM</c:v>
                  </c:pt>
                  <c:pt idx="301">
                    <c:v>12:30 PM</c:v>
                  </c:pt>
                  <c:pt idx="302">
                    <c:v>1:00 PM</c:v>
                  </c:pt>
                  <c:pt idx="303">
                    <c:v>1:30 PM</c:v>
                  </c:pt>
                  <c:pt idx="304">
                    <c:v>2:00 PM</c:v>
                  </c:pt>
                  <c:pt idx="305">
                    <c:v>2:30 PM</c:v>
                  </c:pt>
                  <c:pt idx="306">
                    <c:v>3:00 PM</c:v>
                  </c:pt>
                  <c:pt idx="307">
                    <c:v>3:30 PM</c:v>
                  </c:pt>
                  <c:pt idx="308">
                    <c:v>4:00 PM</c:v>
                  </c:pt>
                  <c:pt idx="309">
                    <c:v>4:30 PM</c:v>
                  </c:pt>
                  <c:pt idx="310">
                    <c:v>5:00 PM</c:v>
                  </c:pt>
                  <c:pt idx="311">
                    <c:v>5:30 PM</c:v>
                  </c:pt>
                  <c:pt idx="312">
                    <c:v>6:00 PM</c:v>
                  </c:pt>
                  <c:pt idx="313">
                    <c:v>6:30 PM</c:v>
                  </c:pt>
                  <c:pt idx="314">
                    <c:v>7:00 PM</c:v>
                  </c:pt>
                  <c:pt idx="315">
                    <c:v>7:30 PM</c:v>
                  </c:pt>
                  <c:pt idx="316">
                    <c:v>8:00 PM</c:v>
                  </c:pt>
                  <c:pt idx="317">
                    <c:v>8:30 PM</c:v>
                  </c:pt>
                  <c:pt idx="318">
                    <c:v>9:00 PM</c:v>
                  </c:pt>
                  <c:pt idx="319">
                    <c:v>9:30 PM</c:v>
                  </c:pt>
                  <c:pt idx="320">
                    <c:v>10:00 PM</c:v>
                  </c:pt>
                  <c:pt idx="321">
                    <c:v>10:30 PM</c:v>
                  </c:pt>
                  <c:pt idx="322">
                    <c:v>11:00 PM</c:v>
                  </c:pt>
                  <c:pt idx="323">
                    <c:v>11:30 PM</c:v>
                  </c:pt>
                  <c:pt idx="324">
                    <c:v>12:00 AM</c:v>
                  </c:pt>
                  <c:pt idx="325">
                    <c:v>12:30 AM</c:v>
                  </c:pt>
                  <c:pt idx="326">
                    <c:v>1:00 AM</c:v>
                  </c:pt>
                  <c:pt idx="327">
                    <c:v>1:30 AM</c:v>
                  </c:pt>
                  <c:pt idx="328">
                    <c:v>2:00 AM</c:v>
                  </c:pt>
                  <c:pt idx="329">
                    <c:v>2:30 AM</c:v>
                  </c:pt>
                  <c:pt idx="330">
                    <c:v>3:00 AM</c:v>
                  </c:pt>
                  <c:pt idx="331">
                    <c:v>3:30 AM</c:v>
                  </c:pt>
                  <c:pt idx="332">
                    <c:v>4:00 AM</c:v>
                  </c:pt>
                  <c:pt idx="333">
                    <c:v>4:30 AM</c:v>
                  </c:pt>
                  <c:pt idx="334">
                    <c:v>5:00 AM</c:v>
                  </c:pt>
                  <c:pt idx="335">
                    <c:v>5:30 AM</c:v>
                  </c:pt>
                  <c:pt idx="336">
                    <c:v>6:00 AM</c:v>
                  </c:pt>
                  <c:pt idx="337">
                    <c:v>6:30 AM</c:v>
                  </c:pt>
                  <c:pt idx="338">
                    <c:v>7:00 AM</c:v>
                  </c:pt>
                  <c:pt idx="339">
                    <c:v>7:30 AM</c:v>
                  </c:pt>
                  <c:pt idx="340">
                    <c:v>8:00 AM</c:v>
                  </c:pt>
                  <c:pt idx="341">
                    <c:v>8:30 AM</c:v>
                  </c:pt>
                  <c:pt idx="342">
                    <c:v>9:00 AM</c:v>
                  </c:pt>
                  <c:pt idx="343">
                    <c:v>9:30 AM</c:v>
                  </c:pt>
                  <c:pt idx="344">
                    <c:v>10:00 AM</c:v>
                  </c:pt>
                  <c:pt idx="345">
                    <c:v>10:30 AM</c:v>
                  </c:pt>
                  <c:pt idx="346">
                    <c:v>11:00 AM</c:v>
                  </c:pt>
                  <c:pt idx="347">
                    <c:v>11:30 AM</c:v>
                  </c:pt>
                  <c:pt idx="348">
                    <c:v>12:00 PM</c:v>
                  </c:pt>
                  <c:pt idx="349">
                    <c:v>12:30 PM</c:v>
                  </c:pt>
                  <c:pt idx="350">
                    <c:v>1:00 PM</c:v>
                  </c:pt>
                  <c:pt idx="351">
                    <c:v>1:30 PM</c:v>
                  </c:pt>
                  <c:pt idx="352">
                    <c:v>2:00 PM</c:v>
                  </c:pt>
                  <c:pt idx="353">
                    <c:v>2:30 PM</c:v>
                  </c:pt>
                  <c:pt idx="354">
                    <c:v>3:00 PM</c:v>
                  </c:pt>
                  <c:pt idx="355">
                    <c:v>3:30 PM</c:v>
                  </c:pt>
                  <c:pt idx="356">
                    <c:v>4:00 PM</c:v>
                  </c:pt>
                  <c:pt idx="357">
                    <c:v>4:30 PM</c:v>
                  </c:pt>
                  <c:pt idx="358">
                    <c:v>5:00 PM</c:v>
                  </c:pt>
                  <c:pt idx="359">
                    <c:v>5:30 PM</c:v>
                  </c:pt>
                  <c:pt idx="360">
                    <c:v>6:00 PM</c:v>
                  </c:pt>
                  <c:pt idx="361">
                    <c:v>6:30 PM</c:v>
                  </c:pt>
                  <c:pt idx="362">
                    <c:v>7:00 PM</c:v>
                  </c:pt>
                  <c:pt idx="363">
                    <c:v>7:30 PM</c:v>
                  </c:pt>
                  <c:pt idx="364">
                    <c:v>8:00 PM</c:v>
                  </c:pt>
                  <c:pt idx="365">
                    <c:v>8:30 PM</c:v>
                  </c:pt>
                  <c:pt idx="366">
                    <c:v>9:00 PM</c:v>
                  </c:pt>
                  <c:pt idx="367">
                    <c:v>9:30 PM</c:v>
                  </c:pt>
                  <c:pt idx="368">
                    <c:v>10:00 PM</c:v>
                  </c:pt>
                  <c:pt idx="369">
                    <c:v>10:30 PM</c:v>
                  </c:pt>
                  <c:pt idx="370">
                    <c:v>11:00 PM</c:v>
                  </c:pt>
                  <c:pt idx="371">
                    <c:v>11:30 PM</c:v>
                  </c:pt>
                  <c:pt idx="372">
                    <c:v>12:00 AM</c:v>
                  </c:pt>
                  <c:pt idx="373">
                    <c:v>12:30 AM</c:v>
                  </c:pt>
                  <c:pt idx="374">
                    <c:v>1:00 AM</c:v>
                  </c:pt>
                  <c:pt idx="375">
                    <c:v>1:30 AM</c:v>
                  </c:pt>
                  <c:pt idx="376">
                    <c:v>2:00 AM</c:v>
                  </c:pt>
                  <c:pt idx="377">
                    <c:v>2:30 AM</c:v>
                  </c:pt>
                  <c:pt idx="378">
                    <c:v>3:00 AM</c:v>
                  </c:pt>
                  <c:pt idx="379">
                    <c:v>3:30 AM</c:v>
                  </c:pt>
                  <c:pt idx="380">
                    <c:v>4:00 AM</c:v>
                  </c:pt>
                  <c:pt idx="381">
                    <c:v>4:30 AM</c:v>
                  </c:pt>
                  <c:pt idx="382">
                    <c:v>5:00 AM</c:v>
                  </c:pt>
                  <c:pt idx="383">
                    <c:v>5:30 AM</c:v>
                  </c:pt>
                  <c:pt idx="384">
                    <c:v>6:00 AM</c:v>
                  </c:pt>
                  <c:pt idx="385">
                    <c:v>6:30 AM</c:v>
                  </c:pt>
                  <c:pt idx="386">
                    <c:v>7:00 AM</c:v>
                  </c:pt>
                  <c:pt idx="387">
                    <c:v>7:30 AM</c:v>
                  </c:pt>
                  <c:pt idx="388">
                    <c:v>8:00 AM</c:v>
                  </c:pt>
                  <c:pt idx="389">
                    <c:v>8:30 AM</c:v>
                  </c:pt>
                  <c:pt idx="390">
                    <c:v>9:00 AM</c:v>
                  </c:pt>
                  <c:pt idx="391">
                    <c:v>9:30 AM</c:v>
                  </c:pt>
                  <c:pt idx="392">
                    <c:v>10:00 AM</c:v>
                  </c:pt>
                  <c:pt idx="393">
                    <c:v>10:30 AM</c:v>
                  </c:pt>
                  <c:pt idx="394">
                    <c:v>11:00 AM</c:v>
                  </c:pt>
                  <c:pt idx="395">
                    <c:v>11:30 AM</c:v>
                  </c:pt>
                  <c:pt idx="396">
                    <c:v>12:00 PM</c:v>
                  </c:pt>
                  <c:pt idx="397">
                    <c:v>12:30 PM</c:v>
                  </c:pt>
                  <c:pt idx="398">
                    <c:v>1:00 PM</c:v>
                  </c:pt>
                  <c:pt idx="399">
                    <c:v>1:30 PM</c:v>
                  </c:pt>
                  <c:pt idx="400">
                    <c:v>2:00 PM</c:v>
                  </c:pt>
                  <c:pt idx="401">
                    <c:v>2:30 PM</c:v>
                  </c:pt>
                  <c:pt idx="402">
                    <c:v>3:00 PM</c:v>
                  </c:pt>
                  <c:pt idx="403">
                    <c:v>3:30 PM</c:v>
                  </c:pt>
                  <c:pt idx="404">
                    <c:v>4:00 PM</c:v>
                  </c:pt>
                  <c:pt idx="405">
                    <c:v>4:30 PM</c:v>
                  </c:pt>
                  <c:pt idx="406">
                    <c:v>5:00 PM</c:v>
                  </c:pt>
                  <c:pt idx="407">
                    <c:v>5:30 PM</c:v>
                  </c:pt>
                  <c:pt idx="408">
                    <c:v>6:00 PM</c:v>
                  </c:pt>
                  <c:pt idx="409">
                    <c:v>6:30 PM</c:v>
                  </c:pt>
                  <c:pt idx="410">
                    <c:v>7:00 PM</c:v>
                  </c:pt>
                  <c:pt idx="411">
                    <c:v>7:30 PM</c:v>
                  </c:pt>
                  <c:pt idx="412">
                    <c:v>8:00 PM</c:v>
                  </c:pt>
                  <c:pt idx="413">
                    <c:v>8:30 PM</c:v>
                  </c:pt>
                  <c:pt idx="414">
                    <c:v>9:00 PM</c:v>
                  </c:pt>
                  <c:pt idx="415">
                    <c:v>9:30 PM</c:v>
                  </c:pt>
                  <c:pt idx="416">
                    <c:v>10:00 PM</c:v>
                  </c:pt>
                  <c:pt idx="417">
                    <c:v>10:30 PM</c:v>
                  </c:pt>
                  <c:pt idx="418">
                    <c:v>11:00 PM</c:v>
                  </c:pt>
                  <c:pt idx="419">
                    <c:v>11:30 PM</c:v>
                  </c:pt>
                  <c:pt idx="420">
                    <c:v>12:00 AM</c:v>
                  </c:pt>
                  <c:pt idx="421">
                    <c:v>12:30 AM</c:v>
                  </c:pt>
                  <c:pt idx="422">
                    <c:v>1:00 AM</c:v>
                  </c:pt>
                  <c:pt idx="423">
                    <c:v>1:30 AM</c:v>
                  </c:pt>
                  <c:pt idx="424">
                    <c:v>2:00 AM</c:v>
                  </c:pt>
                  <c:pt idx="425">
                    <c:v>2:30 AM</c:v>
                  </c:pt>
                  <c:pt idx="426">
                    <c:v>3:00 AM</c:v>
                  </c:pt>
                  <c:pt idx="427">
                    <c:v>3:30 AM</c:v>
                  </c:pt>
                  <c:pt idx="428">
                    <c:v>4:00 AM</c:v>
                  </c:pt>
                  <c:pt idx="429">
                    <c:v>4:30 AM</c:v>
                  </c:pt>
                  <c:pt idx="430">
                    <c:v>5:00 AM</c:v>
                  </c:pt>
                  <c:pt idx="431">
                    <c:v>5:30 AM</c:v>
                  </c:pt>
                  <c:pt idx="432">
                    <c:v>6:00 AM</c:v>
                  </c:pt>
                  <c:pt idx="433">
                    <c:v>6:30 AM</c:v>
                  </c:pt>
                  <c:pt idx="434">
                    <c:v>7:00 AM</c:v>
                  </c:pt>
                  <c:pt idx="435">
                    <c:v>7:30 AM</c:v>
                  </c:pt>
                  <c:pt idx="436">
                    <c:v>8:00 AM</c:v>
                  </c:pt>
                  <c:pt idx="437">
                    <c:v>8:30 AM</c:v>
                  </c:pt>
                  <c:pt idx="438">
                    <c:v>9:00 AM</c:v>
                  </c:pt>
                  <c:pt idx="439">
                    <c:v>9:30 AM</c:v>
                  </c:pt>
                  <c:pt idx="440">
                    <c:v>10:00 AM</c:v>
                  </c:pt>
                  <c:pt idx="441">
                    <c:v>10:30 AM</c:v>
                  </c:pt>
                  <c:pt idx="442">
                    <c:v>11:00 AM</c:v>
                  </c:pt>
                  <c:pt idx="443">
                    <c:v>11:30 AM</c:v>
                  </c:pt>
                  <c:pt idx="444">
                    <c:v>12:00 PM</c:v>
                  </c:pt>
                  <c:pt idx="445">
                    <c:v>12:30 PM</c:v>
                  </c:pt>
                  <c:pt idx="446">
                    <c:v>1:00 PM</c:v>
                  </c:pt>
                  <c:pt idx="447">
                    <c:v>1:30 PM</c:v>
                  </c:pt>
                  <c:pt idx="448">
                    <c:v>2:00 PM</c:v>
                  </c:pt>
                  <c:pt idx="449">
                    <c:v>2:30 PM</c:v>
                  </c:pt>
                  <c:pt idx="450">
                    <c:v>3:00 PM</c:v>
                  </c:pt>
                  <c:pt idx="451">
                    <c:v>3:30 PM</c:v>
                  </c:pt>
                  <c:pt idx="452">
                    <c:v>4:00 PM</c:v>
                  </c:pt>
                  <c:pt idx="453">
                    <c:v>4:30 PM</c:v>
                  </c:pt>
                  <c:pt idx="454">
                    <c:v>5:00 PM</c:v>
                  </c:pt>
                  <c:pt idx="455">
                    <c:v>5:30 PM</c:v>
                  </c:pt>
                  <c:pt idx="456">
                    <c:v>6:00 PM</c:v>
                  </c:pt>
                  <c:pt idx="457">
                    <c:v>6:30 PM</c:v>
                  </c:pt>
                  <c:pt idx="458">
                    <c:v>7:00 PM</c:v>
                  </c:pt>
                  <c:pt idx="459">
                    <c:v>7:30 PM</c:v>
                  </c:pt>
                  <c:pt idx="460">
                    <c:v>8:00 PM</c:v>
                  </c:pt>
                  <c:pt idx="461">
                    <c:v>8:30 PM</c:v>
                  </c:pt>
                  <c:pt idx="462">
                    <c:v>9:00 PM</c:v>
                  </c:pt>
                  <c:pt idx="463">
                    <c:v>9:30 PM</c:v>
                  </c:pt>
                  <c:pt idx="464">
                    <c:v>10:00 PM</c:v>
                  </c:pt>
                  <c:pt idx="465">
                    <c:v>10:30 PM</c:v>
                  </c:pt>
                  <c:pt idx="466">
                    <c:v>11:00 PM</c:v>
                  </c:pt>
                  <c:pt idx="467">
                    <c:v>11:30 PM</c:v>
                  </c:pt>
                  <c:pt idx="468">
                    <c:v>12:00 AM</c:v>
                  </c:pt>
                  <c:pt idx="469">
                    <c:v>12:30 AM</c:v>
                  </c:pt>
                  <c:pt idx="470">
                    <c:v>1:00 AM</c:v>
                  </c:pt>
                  <c:pt idx="471">
                    <c:v>1:30 AM</c:v>
                  </c:pt>
                  <c:pt idx="472">
                    <c:v>2:00 AM</c:v>
                  </c:pt>
                  <c:pt idx="473">
                    <c:v>2:30 AM</c:v>
                  </c:pt>
                  <c:pt idx="474">
                    <c:v>3:00 AM</c:v>
                  </c:pt>
                  <c:pt idx="475">
                    <c:v>3:30 AM</c:v>
                  </c:pt>
                  <c:pt idx="476">
                    <c:v>4:00 AM</c:v>
                  </c:pt>
                  <c:pt idx="477">
                    <c:v>4:30 AM</c:v>
                  </c:pt>
                  <c:pt idx="478">
                    <c:v>5:00 AM</c:v>
                  </c:pt>
                  <c:pt idx="479">
                    <c:v>5:30 AM</c:v>
                  </c:pt>
                  <c:pt idx="480">
                    <c:v>6:00 AM</c:v>
                  </c:pt>
                  <c:pt idx="481">
                    <c:v>6:30 AM</c:v>
                  </c:pt>
                  <c:pt idx="482">
                    <c:v>7:00 AM</c:v>
                  </c:pt>
                  <c:pt idx="483">
                    <c:v>7:30 AM</c:v>
                  </c:pt>
                  <c:pt idx="484">
                    <c:v>8:00 AM</c:v>
                  </c:pt>
                  <c:pt idx="485">
                    <c:v>8:30 AM</c:v>
                  </c:pt>
                  <c:pt idx="486">
                    <c:v>9:00 AM</c:v>
                  </c:pt>
                  <c:pt idx="487">
                    <c:v>9:30 AM</c:v>
                  </c:pt>
                  <c:pt idx="488">
                    <c:v>10:00 AM</c:v>
                  </c:pt>
                  <c:pt idx="489">
                    <c:v>10:30 AM</c:v>
                  </c:pt>
                  <c:pt idx="490">
                    <c:v>11:00 AM</c:v>
                  </c:pt>
                  <c:pt idx="491">
                    <c:v>11:30 AM</c:v>
                  </c:pt>
                  <c:pt idx="492">
                    <c:v>12:00 PM</c:v>
                  </c:pt>
                  <c:pt idx="493">
                    <c:v>12:30 PM</c:v>
                  </c:pt>
                  <c:pt idx="494">
                    <c:v>1:00 PM</c:v>
                  </c:pt>
                  <c:pt idx="495">
                    <c:v>1:30 PM</c:v>
                  </c:pt>
                  <c:pt idx="496">
                    <c:v>2:00 PM</c:v>
                  </c:pt>
                  <c:pt idx="497">
                    <c:v>2:30 PM</c:v>
                  </c:pt>
                  <c:pt idx="498">
                    <c:v>3:00 PM</c:v>
                  </c:pt>
                  <c:pt idx="499">
                    <c:v>3:30 PM</c:v>
                  </c:pt>
                  <c:pt idx="500">
                    <c:v>4:00 PM</c:v>
                  </c:pt>
                  <c:pt idx="501">
                    <c:v>4:30 PM</c:v>
                  </c:pt>
                  <c:pt idx="502">
                    <c:v>5:00 PM</c:v>
                  </c:pt>
                  <c:pt idx="503">
                    <c:v>5:30 PM</c:v>
                  </c:pt>
                  <c:pt idx="504">
                    <c:v>6:00 PM</c:v>
                  </c:pt>
                  <c:pt idx="505">
                    <c:v>6:30 PM</c:v>
                  </c:pt>
                  <c:pt idx="506">
                    <c:v>7:00 PM</c:v>
                  </c:pt>
                  <c:pt idx="507">
                    <c:v>7:30 PM</c:v>
                  </c:pt>
                  <c:pt idx="508">
                    <c:v>8:00 PM</c:v>
                  </c:pt>
                  <c:pt idx="509">
                    <c:v>8:30 PM</c:v>
                  </c:pt>
                  <c:pt idx="510">
                    <c:v>9:00 PM</c:v>
                  </c:pt>
                  <c:pt idx="511">
                    <c:v>9:30 PM</c:v>
                  </c:pt>
                  <c:pt idx="512">
                    <c:v>10:00 PM</c:v>
                  </c:pt>
                  <c:pt idx="513">
                    <c:v>10:30 PM</c:v>
                  </c:pt>
                  <c:pt idx="514">
                    <c:v>11:00 PM</c:v>
                  </c:pt>
                  <c:pt idx="515">
                    <c:v>11:30 PM</c:v>
                  </c:pt>
                  <c:pt idx="516">
                    <c:v>12:00 AM</c:v>
                  </c:pt>
                  <c:pt idx="517">
                    <c:v>12:30 AM</c:v>
                  </c:pt>
                  <c:pt idx="518">
                    <c:v>1:00 AM</c:v>
                  </c:pt>
                  <c:pt idx="519">
                    <c:v>1:30 AM</c:v>
                  </c:pt>
                  <c:pt idx="520">
                    <c:v>2:00 AM</c:v>
                  </c:pt>
                  <c:pt idx="521">
                    <c:v>2:30 AM</c:v>
                  </c:pt>
                  <c:pt idx="522">
                    <c:v>3:00 AM</c:v>
                  </c:pt>
                  <c:pt idx="523">
                    <c:v>3:30 AM</c:v>
                  </c:pt>
                  <c:pt idx="524">
                    <c:v>4:00 AM</c:v>
                  </c:pt>
                  <c:pt idx="525">
                    <c:v>4:30 AM</c:v>
                  </c:pt>
                  <c:pt idx="526">
                    <c:v>5:00 AM</c:v>
                  </c:pt>
                  <c:pt idx="527">
                    <c:v>5:30 AM</c:v>
                  </c:pt>
                </c:lvl>
                <c:lvl>
                  <c:pt idx="0">
                    <c:v>23-Nov-23</c:v>
                  </c:pt>
                  <c:pt idx="1">
                    <c:v>23-Nov-23</c:v>
                  </c:pt>
                  <c:pt idx="2">
                    <c:v>23-Nov-23</c:v>
                  </c:pt>
                  <c:pt idx="3">
                    <c:v>23-Nov-23</c:v>
                  </c:pt>
                  <c:pt idx="4">
                    <c:v>23-Nov-23</c:v>
                  </c:pt>
                  <c:pt idx="5">
                    <c:v>23-Nov-23</c:v>
                  </c:pt>
                  <c:pt idx="6">
                    <c:v>23-Nov-23</c:v>
                  </c:pt>
                  <c:pt idx="7">
                    <c:v>23-Nov-23</c:v>
                  </c:pt>
                  <c:pt idx="8">
                    <c:v>23-Nov-23</c:v>
                  </c:pt>
                  <c:pt idx="9">
                    <c:v>23-Nov-23</c:v>
                  </c:pt>
                  <c:pt idx="10">
                    <c:v>23-Nov-23</c:v>
                  </c:pt>
                  <c:pt idx="11">
                    <c:v>23-Nov-23</c:v>
                  </c:pt>
                  <c:pt idx="12">
                    <c:v>23-Nov-23</c:v>
                  </c:pt>
                  <c:pt idx="13">
                    <c:v>23-Nov-23</c:v>
                  </c:pt>
                  <c:pt idx="14">
                    <c:v>23-Nov-23</c:v>
                  </c:pt>
                  <c:pt idx="15">
                    <c:v>23-Nov-23</c:v>
                  </c:pt>
                  <c:pt idx="16">
                    <c:v>23-Nov-23</c:v>
                  </c:pt>
                  <c:pt idx="17">
                    <c:v>23-Nov-23</c:v>
                  </c:pt>
                  <c:pt idx="18">
                    <c:v>23-Nov-23</c:v>
                  </c:pt>
                  <c:pt idx="19">
                    <c:v>23-Nov-23</c:v>
                  </c:pt>
                  <c:pt idx="20">
                    <c:v>23-Nov-23</c:v>
                  </c:pt>
                  <c:pt idx="21">
                    <c:v>23-Nov-23</c:v>
                  </c:pt>
                  <c:pt idx="22">
                    <c:v>23-Nov-23</c:v>
                  </c:pt>
                  <c:pt idx="23">
                    <c:v>23-Nov-23</c:v>
                  </c:pt>
                  <c:pt idx="24">
                    <c:v>23-Nov-23</c:v>
                  </c:pt>
                  <c:pt idx="25">
                    <c:v>23-Nov-23</c:v>
                  </c:pt>
                  <c:pt idx="26">
                    <c:v>23-Nov-23</c:v>
                  </c:pt>
                  <c:pt idx="27">
                    <c:v>23-Nov-23</c:v>
                  </c:pt>
                  <c:pt idx="28">
                    <c:v>23-Nov-23</c:v>
                  </c:pt>
                  <c:pt idx="29">
                    <c:v>23-Nov-23</c:v>
                  </c:pt>
                  <c:pt idx="30">
                    <c:v>23-Nov-23</c:v>
                  </c:pt>
                  <c:pt idx="31">
                    <c:v>23-Nov-23</c:v>
                  </c:pt>
                  <c:pt idx="32">
                    <c:v>23-Nov-23</c:v>
                  </c:pt>
                  <c:pt idx="33">
                    <c:v>23-Nov-23</c:v>
                  </c:pt>
                  <c:pt idx="34">
                    <c:v>23-Nov-23</c:v>
                  </c:pt>
                  <c:pt idx="35">
                    <c:v>23-Nov-23</c:v>
                  </c:pt>
                  <c:pt idx="36">
                    <c:v>23-Nov-23</c:v>
                  </c:pt>
                  <c:pt idx="37">
                    <c:v>23-Nov-23</c:v>
                  </c:pt>
                  <c:pt idx="38">
                    <c:v>23-Nov-23</c:v>
                  </c:pt>
                  <c:pt idx="39">
                    <c:v>23-Nov-23</c:v>
                  </c:pt>
                  <c:pt idx="40">
                    <c:v>23-Nov-23</c:v>
                  </c:pt>
                  <c:pt idx="41">
                    <c:v>23-Nov-23</c:v>
                  </c:pt>
                  <c:pt idx="42">
                    <c:v>23-Nov-23</c:v>
                  </c:pt>
                  <c:pt idx="43">
                    <c:v>23-Nov-23</c:v>
                  </c:pt>
                  <c:pt idx="44">
                    <c:v>23-Nov-23</c:v>
                  </c:pt>
                  <c:pt idx="45">
                    <c:v>23-Nov-23</c:v>
                  </c:pt>
                  <c:pt idx="46">
                    <c:v>23-Nov-23</c:v>
                  </c:pt>
                  <c:pt idx="47">
                    <c:v>23-Nov-23</c:v>
                  </c:pt>
                  <c:pt idx="48">
                    <c:v>24-Nov-23</c:v>
                  </c:pt>
                  <c:pt idx="49">
                    <c:v>24-Nov-23</c:v>
                  </c:pt>
                  <c:pt idx="50">
                    <c:v>24-Nov-23</c:v>
                  </c:pt>
                  <c:pt idx="51">
                    <c:v>24-Nov-23</c:v>
                  </c:pt>
                  <c:pt idx="52">
                    <c:v>24-Nov-23</c:v>
                  </c:pt>
                  <c:pt idx="53">
                    <c:v>24-Nov-23</c:v>
                  </c:pt>
                  <c:pt idx="54">
                    <c:v>24-Nov-23</c:v>
                  </c:pt>
                  <c:pt idx="55">
                    <c:v>24-Nov-23</c:v>
                  </c:pt>
                  <c:pt idx="56">
                    <c:v>24-Nov-23</c:v>
                  </c:pt>
                  <c:pt idx="57">
                    <c:v>24-Nov-23</c:v>
                  </c:pt>
                  <c:pt idx="58">
                    <c:v>24-Nov-23</c:v>
                  </c:pt>
                  <c:pt idx="59">
                    <c:v>24-Nov-23</c:v>
                  </c:pt>
                  <c:pt idx="60">
                    <c:v>24-Nov-23</c:v>
                  </c:pt>
                  <c:pt idx="61">
                    <c:v>24-Nov-23</c:v>
                  </c:pt>
                  <c:pt idx="62">
                    <c:v>24-Nov-23</c:v>
                  </c:pt>
                  <c:pt idx="63">
                    <c:v>24-Nov-23</c:v>
                  </c:pt>
                  <c:pt idx="64">
                    <c:v>24-Nov-23</c:v>
                  </c:pt>
                  <c:pt idx="65">
                    <c:v>24-Nov-23</c:v>
                  </c:pt>
                  <c:pt idx="66">
                    <c:v>24-Nov-23</c:v>
                  </c:pt>
                  <c:pt idx="67">
                    <c:v>24-Nov-23</c:v>
                  </c:pt>
                  <c:pt idx="68">
                    <c:v>24-Nov-23</c:v>
                  </c:pt>
                  <c:pt idx="69">
                    <c:v>24-Nov-23</c:v>
                  </c:pt>
                  <c:pt idx="70">
                    <c:v>24-Nov-23</c:v>
                  </c:pt>
                  <c:pt idx="71">
                    <c:v>24-Nov-23</c:v>
                  </c:pt>
                  <c:pt idx="72">
                    <c:v>24-Nov-23</c:v>
                  </c:pt>
                  <c:pt idx="73">
                    <c:v>24-Nov-23</c:v>
                  </c:pt>
                  <c:pt idx="74">
                    <c:v>24-Nov-23</c:v>
                  </c:pt>
                  <c:pt idx="75">
                    <c:v>24-Nov-23</c:v>
                  </c:pt>
                  <c:pt idx="76">
                    <c:v>24-Nov-23</c:v>
                  </c:pt>
                  <c:pt idx="77">
                    <c:v>24-Nov-23</c:v>
                  </c:pt>
                  <c:pt idx="78">
                    <c:v>24-Nov-23</c:v>
                  </c:pt>
                  <c:pt idx="79">
                    <c:v>24-Nov-23</c:v>
                  </c:pt>
                  <c:pt idx="80">
                    <c:v>24-Nov-23</c:v>
                  </c:pt>
                  <c:pt idx="81">
                    <c:v>24-Nov-23</c:v>
                  </c:pt>
                  <c:pt idx="82">
                    <c:v>24-Nov-23</c:v>
                  </c:pt>
                  <c:pt idx="83">
                    <c:v>24-Nov-23</c:v>
                  </c:pt>
                  <c:pt idx="84">
                    <c:v>24-Nov-23</c:v>
                  </c:pt>
                  <c:pt idx="85">
                    <c:v>24-Nov-23</c:v>
                  </c:pt>
                  <c:pt idx="86">
                    <c:v>24-Nov-23</c:v>
                  </c:pt>
                  <c:pt idx="87">
                    <c:v>24-Nov-23</c:v>
                  </c:pt>
                  <c:pt idx="88">
                    <c:v>24-Nov-23</c:v>
                  </c:pt>
                  <c:pt idx="89">
                    <c:v>24-Nov-23</c:v>
                  </c:pt>
                  <c:pt idx="90">
                    <c:v>24-Nov-23</c:v>
                  </c:pt>
                  <c:pt idx="91">
                    <c:v>24-Nov-23</c:v>
                  </c:pt>
                  <c:pt idx="92">
                    <c:v>24-Nov-23</c:v>
                  </c:pt>
                  <c:pt idx="93">
                    <c:v>24-Nov-23</c:v>
                  </c:pt>
                  <c:pt idx="94">
                    <c:v>24-Nov-23</c:v>
                  </c:pt>
                  <c:pt idx="95">
                    <c:v>24-Nov-23</c:v>
                  </c:pt>
                  <c:pt idx="96">
                    <c:v>25-Nov-23</c:v>
                  </c:pt>
                  <c:pt idx="97">
                    <c:v>25-Nov-23</c:v>
                  </c:pt>
                  <c:pt idx="98">
                    <c:v>25-Nov-23</c:v>
                  </c:pt>
                  <c:pt idx="99">
                    <c:v>25-Nov-23</c:v>
                  </c:pt>
                  <c:pt idx="100">
                    <c:v>25-Nov-23</c:v>
                  </c:pt>
                  <c:pt idx="101">
                    <c:v>25-Nov-23</c:v>
                  </c:pt>
                  <c:pt idx="102">
                    <c:v>25-Nov-23</c:v>
                  </c:pt>
                  <c:pt idx="103">
                    <c:v>25-Nov-23</c:v>
                  </c:pt>
                  <c:pt idx="104">
                    <c:v>25-Nov-23</c:v>
                  </c:pt>
                  <c:pt idx="105">
                    <c:v>25-Nov-23</c:v>
                  </c:pt>
                  <c:pt idx="106">
                    <c:v>25-Nov-23</c:v>
                  </c:pt>
                  <c:pt idx="107">
                    <c:v>25-Nov-23</c:v>
                  </c:pt>
                  <c:pt idx="108">
                    <c:v>25-Nov-23</c:v>
                  </c:pt>
                  <c:pt idx="109">
                    <c:v>25-Nov-23</c:v>
                  </c:pt>
                  <c:pt idx="110">
                    <c:v>25-Nov-23</c:v>
                  </c:pt>
                  <c:pt idx="111">
                    <c:v>25-Nov-23</c:v>
                  </c:pt>
                  <c:pt idx="112">
                    <c:v>25-Nov-23</c:v>
                  </c:pt>
                  <c:pt idx="113">
                    <c:v>25-Nov-23</c:v>
                  </c:pt>
                  <c:pt idx="114">
                    <c:v>25-Nov-23</c:v>
                  </c:pt>
                  <c:pt idx="115">
                    <c:v>25-Nov-23</c:v>
                  </c:pt>
                  <c:pt idx="116">
                    <c:v>25-Nov-23</c:v>
                  </c:pt>
                  <c:pt idx="117">
                    <c:v>25-Nov-23</c:v>
                  </c:pt>
                  <c:pt idx="118">
                    <c:v>25-Nov-23</c:v>
                  </c:pt>
                  <c:pt idx="119">
                    <c:v>25-Nov-23</c:v>
                  </c:pt>
                  <c:pt idx="120">
                    <c:v>25-Nov-23</c:v>
                  </c:pt>
                  <c:pt idx="121">
                    <c:v>25-Nov-23</c:v>
                  </c:pt>
                  <c:pt idx="122">
                    <c:v>25-Nov-23</c:v>
                  </c:pt>
                  <c:pt idx="123">
                    <c:v>25-Nov-23</c:v>
                  </c:pt>
                  <c:pt idx="124">
                    <c:v>25-Nov-23</c:v>
                  </c:pt>
                  <c:pt idx="125">
                    <c:v>25-Nov-23</c:v>
                  </c:pt>
                  <c:pt idx="126">
                    <c:v>25-Nov-23</c:v>
                  </c:pt>
                  <c:pt idx="127">
                    <c:v>25-Nov-23</c:v>
                  </c:pt>
                  <c:pt idx="128">
                    <c:v>25-Nov-23</c:v>
                  </c:pt>
                  <c:pt idx="129">
                    <c:v>25-Nov-23</c:v>
                  </c:pt>
                  <c:pt idx="130">
                    <c:v>25-Nov-23</c:v>
                  </c:pt>
                  <c:pt idx="131">
                    <c:v>25-Nov-23</c:v>
                  </c:pt>
                  <c:pt idx="132">
                    <c:v>25-Nov-23</c:v>
                  </c:pt>
                  <c:pt idx="133">
                    <c:v>25-Nov-23</c:v>
                  </c:pt>
                  <c:pt idx="134">
                    <c:v>25-Nov-23</c:v>
                  </c:pt>
                  <c:pt idx="135">
                    <c:v>25-Nov-23</c:v>
                  </c:pt>
                  <c:pt idx="136">
                    <c:v>25-Nov-23</c:v>
                  </c:pt>
                  <c:pt idx="137">
                    <c:v>25-Nov-23</c:v>
                  </c:pt>
                  <c:pt idx="138">
                    <c:v>25-Nov-23</c:v>
                  </c:pt>
                  <c:pt idx="139">
                    <c:v>25-Nov-23</c:v>
                  </c:pt>
                  <c:pt idx="140">
                    <c:v>25-Nov-23</c:v>
                  </c:pt>
                  <c:pt idx="141">
                    <c:v>25-Nov-23</c:v>
                  </c:pt>
                  <c:pt idx="142">
                    <c:v>25-Nov-23</c:v>
                  </c:pt>
                  <c:pt idx="143">
                    <c:v>25-Nov-23</c:v>
                  </c:pt>
                  <c:pt idx="144">
                    <c:v>26-Nov-23</c:v>
                  </c:pt>
                  <c:pt idx="145">
                    <c:v>26-Nov-23</c:v>
                  </c:pt>
                  <c:pt idx="146">
                    <c:v>26-Nov-23</c:v>
                  </c:pt>
                  <c:pt idx="147">
                    <c:v>26-Nov-23</c:v>
                  </c:pt>
                  <c:pt idx="148">
                    <c:v>26-Nov-23</c:v>
                  </c:pt>
                  <c:pt idx="149">
                    <c:v>26-Nov-23</c:v>
                  </c:pt>
                  <c:pt idx="150">
                    <c:v>26-Nov-23</c:v>
                  </c:pt>
                  <c:pt idx="151">
                    <c:v>26-Nov-23</c:v>
                  </c:pt>
                  <c:pt idx="152">
                    <c:v>26-Nov-23</c:v>
                  </c:pt>
                  <c:pt idx="153">
                    <c:v>26-Nov-23</c:v>
                  </c:pt>
                  <c:pt idx="154">
                    <c:v>26-Nov-23</c:v>
                  </c:pt>
                  <c:pt idx="155">
                    <c:v>26-Nov-23</c:v>
                  </c:pt>
                  <c:pt idx="156">
                    <c:v>26-Nov-23</c:v>
                  </c:pt>
                  <c:pt idx="157">
                    <c:v>26-Nov-23</c:v>
                  </c:pt>
                  <c:pt idx="158">
                    <c:v>26-Nov-23</c:v>
                  </c:pt>
                  <c:pt idx="159">
                    <c:v>26-Nov-23</c:v>
                  </c:pt>
                  <c:pt idx="160">
                    <c:v>26-Nov-23</c:v>
                  </c:pt>
                  <c:pt idx="161">
                    <c:v>26-Nov-23</c:v>
                  </c:pt>
                  <c:pt idx="162">
                    <c:v>26-Nov-23</c:v>
                  </c:pt>
                  <c:pt idx="163">
                    <c:v>26-Nov-23</c:v>
                  </c:pt>
                  <c:pt idx="164">
                    <c:v>26-Nov-23</c:v>
                  </c:pt>
                  <c:pt idx="165">
                    <c:v>26-Nov-23</c:v>
                  </c:pt>
                  <c:pt idx="166">
                    <c:v>26-Nov-23</c:v>
                  </c:pt>
                  <c:pt idx="167">
                    <c:v>26-Nov-23</c:v>
                  </c:pt>
                  <c:pt idx="168">
                    <c:v>26-Nov-23</c:v>
                  </c:pt>
                  <c:pt idx="169">
                    <c:v>26-Nov-23</c:v>
                  </c:pt>
                  <c:pt idx="170">
                    <c:v>26-Nov-23</c:v>
                  </c:pt>
                  <c:pt idx="171">
                    <c:v>26-Nov-23</c:v>
                  </c:pt>
                  <c:pt idx="172">
                    <c:v>26-Nov-23</c:v>
                  </c:pt>
                  <c:pt idx="173">
                    <c:v>26-Nov-23</c:v>
                  </c:pt>
                  <c:pt idx="174">
                    <c:v>26-Nov-23</c:v>
                  </c:pt>
                  <c:pt idx="175">
                    <c:v>26-Nov-23</c:v>
                  </c:pt>
                  <c:pt idx="176">
                    <c:v>26-Nov-23</c:v>
                  </c:pt>
                  <c:pt idx="177">
                    <c:v>26-Nov-23</c:v>
                  </c:pt>
                  <c:pt idx="178">
                    <c:v>26-Nov-23</c:v>
                  </c:pt>
                  <c:pt idx="179">
                    <c:v>26-Nov-23</c:v>
                  </c:pt>
                  <c:pt idx="180">
                    <c:v>26-Nov-23</c:v>
                  </c:pt>
                  <c:pt idx="181">
                    <c:v>26-Nov-23</c:v>
                  </c:pt>
                  <c:pt idx="182">
                    <c:v>26-Nov-23</c:v>
                  </c:pt>
                  <c:pt idx="183">
                    <c:v>26-Nov-23</c:v>
                  </c:pt>
                  <c:pt idx="184">
                    <c:v>26-Nov-23</c:v>
                  </c:pt>
                  <c:pt idx="185">
                    <c:v>26-Nov-23</c:v>
                  </c:pt>
                  <c:pt idx="186">
                    <c:v>26-Nov-23</c:v>
                  </c:pt>
                  <c:pt idx="187">
                    <c:v>26-Nov-23</c:v>
                  </c:pt>
                  <c:pt idx="188">
                    <c:v>26-Nov-23</c:v>
                  </c:pt>
                  <c:pt idx="189">
                    <c:v>26-Nov-23</c:v>
                  </c:pt>
                  <c:pt idx="190">
                    <c:v>26-Nov-23</c:v>
                  </c:pt>
                  <c:pt idx="191">
                    <c:v>26-Nov-23</c:v>
                  </c:pt>
                  <c:pt idx="192">
                    <c:v>27-Nov-23</c:v>
                  </c:pt>
                  <c:pt idx="193">
                    <c:v>27-Nov-23</c:v>
                  </c:pt>
                  <c:pt idx="194">
                    <c:v>27-Nov-23</c:v>
                  </c:pt>
                  <c:pt idx="195">
                    <c:v>27-Nov-23</c:v>
                  </c:pt>
                  <c:pt idx="196">
                    <c:v>27-Nov-23</c:v>
                  </c:pt>
                  <c:pt idx="197">
                    <c:v>27-Nov-23</c:v>
                  </c:pt>
                  <c:pt idx="198">
                    <c:v>27-Nov-23</c:v>
                  </c:pt>
                  <c:pt idx="199">
                    <c:v>27-Nov-23</c:v>
                  </c:pt>
                  <c:pt idx="200">
                    <c:v>27-Nov-23</c:v>
                  </c:pt>
                  <c:pt idx="201">
                    <c:v>27-Nov-23</c:v>
                  </c:pt>
                  <c:pt idx="202">
                    <c:v>27-Nov-23</c:v>
                  </c:pt>
                  <c:pt idx="203">
                    <c:v>27-Nov-23</c:v>
                  </c:pt>
                  <c:pt idx="204">
                    <c:v>27-Nov-23</c:v>
                  </c:pt>
                  <c:pt idx="205">
                    <c:v>27-Nov-23</c:v>
                  </c:pt>
                  <c:pt idx="206">
                    <c:v>27-Nov-23</c:v>
                  </c:pt>
                  <c:pt idx="207">
                    <c:v>27-Nov-23</c:v>
                  </c:pt>
                  <c:pt idx="208">
                    <c:v>27-Nov-23</c:v>
                  </c:pt>
                  <c:pt idx="209">
                    <c:v>27-Nov-23</c:v>
                  </c:pt>
                  <c:pt idx="210">
                    <c:v>27-Nov-23</c:v>
                  </c:pt>
                  <c:pt idx="211">
                    <c:v>27-Nov-23</c:v>
                  </c:pt>
                  <c:pt idx="212">
                    <c:v>27-Nov-23</c:v>
                  </c:pt>
                  <c:pt idx="213">
                    <c:v>27-Nov-23</c:v>
                  </c:pt>
                  <c:pt idx="214">
                    <c:v>27-Nov-23</c:v>
                  </c:pt>
                  <c:pt idx="215">
                    <c:v>27-Nov-23</c:v>
                  </c:pt>
                  <c:pt idx="216">
                    <c:v>27-Nov-23</c:v>
                  </c:pt>
                  <c:pt idx="217">
                    <c:v>27-Nov-23</c:v>
                  </c:pt>
                  <c:pt idx="218">
                    <c:v>27-Nov-23</c:v>
                  </c:pt>
                  <c:pt idx="219">
                    <c:v>27-Nov-23</c:v>
                  </c:pt>
                  <c:pt idx="220">
                    <c:v>27-Nov-23</c:v>
                  </c:pt>
                  <c:pt idx="221">
                    <c:v>27-Nov-23</c:v>
                  </c:pt>
                  <c:pt idx="222">
                    <c:v>27-Nov-23</c:v>
                  </c:pt>
                  <c:pt idx="223">
                    <c:v>27-Nov-23</c:v>
                  </c:pt>
                  <c:pt idx="224">
                    <c:v>27-Nov-23</c:v>
                  </c:pt>
                  <c:pt idx="225">
                    <c:v>27-Nov-23</c:v>
                  </c:pt>
                  <c:pt idx="226">
                    <c:v>27-Nov-23</c:v>
                  </c:pt>
                  <c:pt idx="227">
                    <c:v>27-Nov-23</c:v>
                  </c:pt>
                  <c:pt idx="228">
                    <c:v>27-Nov-23</c:v>
                  </c:pt>
                  <c:pt idx="229">
                    <c:v>27-Nov-23</c:v>
                  </c:pt>
                  <c:pt idx="230">
                    <c:v>27-Nov-23</c:v>
                  </c:pt>
                  <c:pt idx="231">
                    <c:v>27-Nov-23</c:v>
                  </c:pt>
                  <c:pt idx="232">
                    <c:v>27-Nov-23</c:v>
                  </c:pt>
                  <c:pt idx="233">
                    <c:v>27-Nov-23</c:v>
                  </c:pt>
                  <c:pt idx="234">
                    <c:v>27-Nov-23</c:v>
                  </c:pt>
                  <c:pt idx="235">
                    <c:v>27-Nov-23</c:v>
                  </c:pt>
                  <c:pt idx="236">
                    <c:v>27-Nov-23</c:v>
                  </c:pt>
                  <c:pt idx="237">
                    <c:v>27-Nov-23</c:v>
                  </c:pt>
                  <c:pt idx="238">
                    <c:v>27-Nov-23</c:v>
                  </c:pt>
                  <c:pt idx="239">
                    <c:v>27-Nov-23</c:v>
                  </c:pt>
                  <c:pt idx="240">
                    <c:v>28-Nov-23</c:v>
                  </c:pt>
                  <c:pt idx="241">
                    <c:v>28-Nov-23</c:v>
                  </c:pt>
                  <c:pt idx="242">
                    <c:v>28-Nov-23</c:v>
                  </c:pt>
                  <c:pt idx="243">
                    <c:v>28-Nov-23</c:v>
                  </c:pt>
                  <c:pt idx="244">
                    <c:v>28-Nov-23</c:v>
                  </c:pt>
                  <c:pt idx="245">
                    <c:v>28-Nov-23</c:v>
                  </c:pt>
                  <c:pt idx="246">
                    <c:v>28-Nov-23</c:v>
                  </c:pt>
                  <c:pt idx="247">
                    <c:v>28-Nov-23</c:v>
                  </c:pt>
                  <c:pt idx="248">
                    <c:v>28-Nov-23</c:v>
                  </c:pt>
                  <c:pt idx="249">
                    <c:v>28-Nov-23</c:v>
                  </c:pt>
                  <c:pt idx="250">
                    <c:v>28-Nov-23</c:v>
                  </c:pt>
                  <c:pt idx="251">
                    <c:v>28-Nov-23</c:v>
                  </c:pt>
                  <c:pt idx="252">
                    <c:v>28-Nov-23</c:v>
                  </c:pt>
                  <c:pt idx="253">
                    <c:v>28-Nov-23</c:v>
                  </c:pt>
                  <c:pt idx="254">
                    <c:v>28-Nov-23</c:v>
                  </c:pt>
                  <c:pt idx="255">
                    <c:v>28-Nov-23</c:v>
                  </c:pt>
                  <c:pt idx="256">
                    <c:v>28-Nov-23</c:v>
                  </c:pt>
                  <c:pt idx="257">
                    <c:v>28-Nov-23</c:v>
                  </c:pt>
                  <c:pt idx="258">
                    <c:v>28-Nov-23</c:v>
                  </c:pt>
                  <c:pt idx="259">
                    <c:v>28-Nov-23</c:v>
                  </c:pt>
                  <c:pt idx="260">
                    <c:v>28-Nov-23</c:v>
                  </c:pt>
                  <c:pt idx="261">
                    <c:v>28-Nov-23</c:v>
                  </c:pt>
                  <c:pt idx="262">
                    <c:v>28-Nov-23</c:v>
                  </c:pt>
                  <c:pt idx="263">
                    <c:v>28-Nov-23</c:v>
                  </c:pt>
                  <c:pt idx="264">
                    <c:v>28-Nov-23</c:v>
                  </c:pt>
                  <c:pt idx="265">
                    <c:v>28-Nov-23</c:v>
                  </c:pt>
                  <c:pt idx="266">
                    <c:v>28-Nov-23</c:v>
                  </c:pt>
                  <c:pt idx="267">
                    <c:v>28-Nov-23</c:v>
                  </c:pt>
                  <c:pt idx="268">
                    <c:v>28-Nov-23</c:v>
                  </c:pt>
                  <c:pt idx="269">
                    <c:v>28-Nov-23</c:v>
                  </c:pt>
                  <c:pt idx="270">
                    <c:v>28-Nov-23</c:v>
                  </c:pt>
                  <c:pt idx="271">
                    <c:v>28-Nov-23</c:v>
                  </c:pt>
                  <c:pt idx="272">
                    <c:v>28-Nov-23</c:v>
                  </c:pt>
                  <c:pt idx="273">
                    <c:v>28-Nov-23</c:v>
                  </c:pt>
                  <c:pt idx="274">
                    <c:v>28-Nov-23</c:v>
                  </c:pt>
                  <c:pt idx="275">
                    <c:v>28-Nov-23</c:v>
                  </c:pt>
                  <c:pt idx="276">
                    <c:v>28-Nov-23</c:v>
                  </c:pt>
                  <c:pt idx="277">
                    <c:v>28-Nov-23</c:v>
                  </c:pt>
                  <c:pt idx="278">
                    <c:v>28-Nov-23</c:v>
                  </c:pt>
                  <c:pt idx="279">
                    <c:v>28-Nov-23</c:v>
                  </c:pt>
                  <c:pt idx="280">
                    <c:v>28-Nov-23</c:v>
                  </c:pt>
                  <c:pt idx="281">
                    <c:v>28-Nov-23</c:v>
                  </c:pt>
                  <c:pt idx="282">
                    <c:v>28-Nov-23</c:v>
                  </c:pt>
                  <c:pt idx="283">
                    <c:v>28-Nov-23</c:v>
                  </c:pt>
                  <c:pt idx="284">
                    <c:v>28-Nov-23</c:v>
                  </c:pt>
                  <c:pt idx="285">
                    <c:v>28-Nov-23</c:v>
                  </c:pt>
                  <c:pt idx="286">
                    <c:v>28-Nov-23</c:v>
                  </c:pt>
                  <c:pt idx="287">
                    <c:v>28-Nov-23</c:v>
                  </c:pt>
                  <c:pt idx="288">
                    <c:v>29-Nov-23</c:v>
                  </c:pt>
                  <c:pt idx="289">
                    <c:v>29-Nov-23</c:v>
                  </c:pt>
                  <c:pt idx="290">
                    <c:v>29-Nov-23</c:v>
                  </c:pt>
                  <c:pt idx="291">
                    <c:v>29-Nov-23</c:v>
                  </c:pt>
                  <c:pt idx="292">
                    <c:v>29-Nov-23</c:v>
                  </c:pt>
                  <c:pt idx="293">
                    <c:v>29-Nov-23</c:v>
                  </c:pt>
                  <c:pt idx="294">
                    <c:v>29-Nov-23</c:v>
                  </c:pt>
                  <c:pt idx="295">
                    <c:v>29-Nov-23</c:v>
                  </c:pt>
                  <c:pt idx="296">
                    <c:v>29-Nov-23</c:v>
                  </c:pt>
                  <c:pt idx="297">
                    <c:v>29-Nov-23</c:v>
                  </c:pt>
                  <c:pt idx="298">
                    <c:v>29-Nov-23</c:v>
                  </c:pt>
                  <c:pt idx="299">
                    <c:v>29-Nov-23</c:v>
                  </c:pt>
                  <c:pt idx="300">
                    <c:v>29-Nov-23</c:v>
                  </c:pt>
                  <c:pt idx="301">
                    <c:v>29-Nov-23</c:v>
                  </c:pt>
                  <c:pt idx="302">
                    <c:v>29-Nov-23</c:v>
                  </c:pt>
                  <c:pt idx="303">
                    <c:v>29-Nov-23</c:v>
                  </c:pt>
                  <c:pt idx="304">
                    <c:v>29-Nov-23</c:v>
                  </c:pt>
                  <c:pt idx="305">
                    <c:v>29-Nov-23</c:v>
                  </c:pt>
                  <c:pt idx="306">
                    <c:v>29-Nov-23</c:v>
                  </c:pt>
                  <c:pt idx="307">
                    <c:v>29-Nov-23</c:v>
                  </c:pt>
                  <c:pt idx="308">
                    <c:v>29-Nov-23</c:v>
                  </c:pt>
                  <c:pt idx="309">
                    <c:v>29-Nov-23</c:v>
                  </c:pt>
                  <c:pt idx="310">
                    <c:v>29-Nov-23</c:v>
                  </c:pt>
                  <c:pt idx="311">
                    <c:v>29-Nov-23</c:v>
                  </c:pt>
                  <c:pt idx="312">
                    <c:v>29-Nov-23</c:v>
                  </c:pt>
                  <c:pt idx="313">
                    <c:v>29-Nov-23</c:v>
                  </c:pt>
                  <c:pt idx="314">
                    <c:v>29-Nov-23</c:v>
                  </c:pt>
                  <c:pt idx="315">
                    <c:v>29-Nov-23</c:v>
                  </c:pt>
                  <c:pt idx="316">
                    <c:v>29-Nov-23</c:v>
                  </c:pt>
                  <c:pt idx="317">
                    <c:v>29-Nov-23</c:v>
                  </c:pt>
                  <c:pt idx="318">
                    <c:v>29-Nov-23</c:v>
                  </c:pt>
                  <c:pt idx="319">
                    <c:v>29-Nov-23</c:v>
                  </c:pt>
                  <c:pt idx="320">
                    <c:v>29-Nov-23</c:v>
                  </c:pt>
                  <c:pt idx="321">
                    <c:v>29-Nov-23</c:v>
                  </c:pt>
                  <c:pt idx="322">
                    <c:v>29-Nov-23</c:v>
                  </c:pt>
                  <c:pt idx="323">
                    <c:v>29-Nov-23</c:v>
                  </c:pt>
                  <c:pt idx="324">
                    <c:v>29-Nov-23</c:v>
                  </c:pt>
                  <c:pt idx="325">
                    <c:v>29-Nov-23</c:v>
                  </c:pt>
                  <c:pt idx="326">
                    <c:v>29-Nov-23</c:v>
                  </c:pt>
                  <c:pt idx="327">
                    <c:v>29-Nov-23</c:v>
                  </c:pt>
                  <c:pt idx="328">
                    <c:v>29-Nov-23</c:v>
                  </c:pt>
                  <c:pt idx="329">
                    <c:v>29-Nov-23</c:v>
                  </c:pt>
                  <c:pt idx="330">
                    <c:v>29-Nov-23</c:v>
                  </c:pt>
                  <c:pt idx="331">
                    <c:v>29-Nov-23</c:v>
                  </c:pt>
                  <c:pt idx="332">
                    <c:v>29-Nov-23</c:v>
                  </c:pt>
                  <c:pt idx="333">
                    <c:v>29-Nov-23</c:v>
                  </c:pt>
                  <c:pt idx="334">
                    <c:v>29-Nov-23</c:v>
                  </c:pt>
                  <c:pt idx="335">
                    <c:v>29-Nov-23</c:v>
                  </c:pt>
                  <c:pt idx="336">
                    <c:v>30-Nov-23</c:v>
                  </c:pt>
                  <c:pt idx="337">
                    <c:v>30-Nov-23</c:v>
                  </c:pt>
                  <c:pt idx="338">
                    <c:v>30-Nov-23</c:v>
                  </c:pt>
                  <c:pt idx="339">
                    <c:v>30-Nov-23</c:v>
                  </c:pt>
                  <c:pt idx="340">
                    <c:v>30-Nov-23</c:v>
                  </c:pt>
                  <c:pt idx="341">
                    <c:v>30-Nov-23</c:v>
                  </c:pt>
                  <c:pt idx="342">
                    <c:v>30-Nov-23</c:v>
                  </c:pt>
                  <c:pt idx="343">
                    <c:v>30-Nov-23</c:v>
                  </c:pt>
                  <c:pt idx="344">
                    <c:v>30-Nov-23</c:v>
                  </c:pt>
                  <c:pt idx="345">
                    <c:v>30-Nov-23</c:v>
                  </c:pt>
                  <c:pt idx="346">
                    <c:v>30-Nov-23</c:v>
                  </c:pt>
                  <c:pt idx="347">
                    <c:v>30-Nov-23</c:v>
                  </c:pt>
                  <c:pt idx="348">
                    <c:v>30-Nov-23</c:v>
                  </c:pt>
                  <c:pt idx="349">
                    <c:v>30-Nov-23</c:v>
                  </c:pt>
                  <c:pt idx="350">
                    <c:v>30-Nov-23</c:v>
                  </c:pt>
                  <c:pt idx="351">
                    <c:v>30-Nov-23</c:v>
                  </c:pt>
                  <c:pt idx="352">
                    <c:v>30-Nov-23</c:v>
                  </c:pt>
                  <c:pt idx="353">
                    <c:v>30-Nov-23</c:v>
                  </c:pt>
                  <c:pt idx="354">
                    <c:v>30-Nov-23</c:v>
                  </c:pt>
                  <c:pt idx="355">
                    <c:v>30-Nov-23</c:v>
                  </c:pt>
                  <c:pt idx="356">
                    <c:v>30-Nov-23</c:v>
                  </c:pt>
                  <c:pt idx="357">
                    <c:v>30-Nov-23</c:v>
                  </c:pt>
                  <c:pt idx="358">
                    <c:v>30-Nov-23</c:v>
                  </c:pt>
                  <c:pt idx="359">
                    <c:v>30-Nov-23</c:v>
                  </c:pt>
                  <c:pt idx="360">
                    <c:v>30-Nov-23</c:v>
                  </c:pt>
                  <c:pt idx="361">
                    <c:v>30-Nov-23</c:v>
                  </c:pt>
                  <c:pt idx="362">
                    <c:v>30-Nov-23</c:v>
                  </c:pt>
                  <c:pt idx="363">
                    <c:v>30-Nov-23</c:v>
                  </c:pt>
                  <c:pt idx="364">
                    <c:v>30-Nov-23</c:v>
                  </c:pt>
                  <c:pt idx="365">
                    <c:v>30-Nov-23</c:v>
                  </c:pt>
                  <c:pt idx="366">
                    <c:v>30-Nov-23</c:v>
                  </c:pt>
                  <c:pt idx="367">
                    <c:v>30-Nov-23</c:v>
                  </c:pt>
                  <c:pt idx="368">
                    <c:v>30-Nov-23</c:v>
                  </c:pt>
                  <c:pt idx="369">
                    <c:v>30-Nov-23</c:v>
                  </c:pt>
                  <c:pt idx="370">
                    <c:v>30-Nov-23</c:v>
                  </c:pt>
                  <c:pt idx="371">
                    <c:v>30-Nov-23</c:v>
                  </c:pt>
                  <c:pt idx="372">
                    <c:v>30-Nov-23</c:v>
                  </c:pt>
                  <c:pt idx="373">
                    <c:v>30-Nov-23</c:v>
                  </c:pt>
                  <c:pt idx="374">
                    <c:v>30-Nov-23</c:v>
                  </c:pt>
                  <c:pt idx="375">
                    <c:v>30-Nov-23</c:v>
                  </c:pt>
                  <c:pt idx="376">
                    <c:v>30-Nov-23</c:v>
                  </c:pt>
                  <c:pt idx="377">
                    <c:v>30-Nov-23</c:v>
                  </c:pt>
                  <c:pt idx="378">
                    <c:v>30-Nov-23</c:v>
                  </c:pt>
                  <c:pt idx="379">
                    <c:v>30-Nov-23</c:v>
                  </c:pt>
                  <c:pt idx="380">
                    <c:v>30-Nov-23</c:v>
                  </c:pt>
                  <c:pt idx="381">
                    <c:v>30-Nov-23</c:v>
                  </c:pt>
                  <c:pt idx="382">
                    <c:v>30-Nov-23</c:v>
                  </c:pt>
                  <c:pt idx="383">
                    <c:v>30-Nov-23</c:v>
                  </c:pt>
                  <c:pt idx="384">
                    <c:v>01-Dec-23</c:v>
                  </c:pt>
                  <c:pt idx="385">
                    <c:v>01-Dec-23</c:v>
                  </c:pt>
                  <c:pt idx="386">
                    <c:v>01-Dec-23</c:v>
                  </c:pt>
                  <c:pt idx="387">
                    <c:v>01-Dec-23</c:v>
                  </c:pt>
                  <c:pt idx="388">
                    <c:v>01-Dec-23</c:v>
                  </c:pt>
                  <c:pt idx="389">
                    <c:v>01-Dec-23</c:v>
                  </c:pt>
                  <c:pt idx="390">
                    <c:v>01-Dec-23</c:v>
                  </c:pt>
                  <c:pt idx="391">
                    <c:v>01-Dec-23</c:v>
                  </c:pt>
                  <c:pt idx="392">
                    <c:v>01-Dec-23</c:v>
                  </c:pt>
                  <c:pt idx="393">
                    <c:v>01-Dec-23</c:v>
                  </c:pt>
                  <c:pt idx="394">
                    <c:v>01-Dec-23</c:v>
                  </c:pt>
                  <c:pt idx="395">
                    <c:v>01-Dec-23</c:v>
                  </c:pt>
                  <c:pt idx="396">
                    <c:v>01-Dec-23</c:v>
                  </c:pt>
                  <c:pt idx="397">
                    <c:v>01-Dec-23</c:v>
                  </c:pt>
                  <c:pt idx="398">
                    <c:v>01-Dec-23</c:v>
                  </c:pt>
                  <c:pt idx="399">
                    <c:v>01-Dec-23</c:v>
                  </c:pt>
                  <c:pt idx="400">
                    <c:v>01-Dec-23</c:v>
                  </c:pt>
                  <c:pt idx="401">
                    <c:v>01-Dec-23</c:v>
                  </c:pt>
                  <c:pt idx="402">
                    <c:v>01-Dec-23</c:v>
                  </c:pt>
                  <c:pt idx="403">
                    <c:v>01-Dec-23</c:v>
                  </c:pt>
                  <c:pt idx="404">
                    <c:v>01-Dec-23</c:v>
                  </c:pt>
                  <c:pt idx="405">
                    <c:v>01-Dec-23</c:v>
                  </c:pt>
                  <c:pt idx="406">
                    <c:v>01-Dec-23</c:v>
                  </c:pt>
                  <c:pt idx="407">
                    <c:v>01-Dec-23</c:v>
                  </c:pt>
                  <c:pt idx="408">
                    <c:v>01-Dec-23</c:v>
                  </c:pt>
                  <c:pt idx="409">
                    <c:v>01-Dec-23</c:v>
                  </c:pt>
                  <c:pt idx="410">
                    <c:v>01-Dec-23</c:v>
                  </c:pt>
                  <c:pt idx="411">
                    <c:v>01-Dec-23</c:v>
                  </c:pt>
                  <c:pt idx="412">
                    <c:v>01-Dec-23</c:v>
                  </c:pt>
                  <c:pt idx="413">
                    <c:v>01-Dec-23</c:v>
                  </c:pt>
                  <c:pt idx="414">
                    <c:v>01-Dec-23</c:v>
                  </c:pt>
                  <c:pt idx="415">
                    <c:v>01-Dec-23</c:v>
                  </c:pt>
                  <c:pt idx="416">
                    <c:v>01-Dec-23</c:v>
                  </c:pt>
                  <c:pt idx="417">
                    <c:v>01-Dec-23</c:v>
                  </c:pt>
                  <c:pt idx="418">
                    <c:v>01-Dec-23</c:v>
                  </c:pt>
                  <c:pt idx="419">
                    <c:v>01-Dec-23</c:v>
                  </c:pt>
                  <c:pt idx="420">
                    <c:v>01-Dec-23</c:v>
                  </c:pt>
                  <c:pt idx="421">
                    <c:v>01-Dec-23</c:v>
                  </c:pt>
                  <c:pt idx="422">
                    <c:v>01-Dec-23</c:v>
                  </c:pt>
                  <c:pt idx="423">
                    <c:v>01-Dec-23</c:v>
                  </c:pt>
                  <c:pt idx="424">
                    <c:v>01-Dec-23</c:v>
                  </c:pt>
                  <c:pt idx="425">
                    <c:v>01-Dec-23</c:v>
                  </c:pt>
                  <c:pt idx="426">
                    <c:v>01-Dec-23</c:v>
                  </c:pt>
                  <c:pt idx="427">
                    <c:v>01-Dec-23</c:v>
                  </c:pt>
                  <c:pt idx="428">
                    <c:v>01-Dec-23</c:v>
                  </c:pt>
                  <c:pt idx="429">
                    <c:v>01-Dec-23</c:v>
                  </c:pt>
                  <c:pt idx="430">
                    <c:v>01-Dec-23</c:v>
                  </c:pt>
                  <c:pt idx="431">
                    <c:v>01-Dec-23</c:v>
                  </c:pt>
                  <c:pt idx="432">
                    <c:v>02-Dec-23</c:v>
                  </c:pt>
                  <c:pt idx="433">
                    <c:v>02-Dec-23</c:v>
                  </c:pt>
                  <c:pt idx="434">
                    <c:v>02-Dec-23</c:v>
                  </c:pt>
                  <c:pt idx="435">
                    <c:v>02-Dec-23</c:v>
                  </c:pt>
                  <c:pt idx="436">
                    <c:v>02-Dec-23</c:v>
                  </c:pt>
                  <c:pt idx="437">
                    <c:v>02-Dec-23</c:v>
                  </c:pt>
                  <c:pt idx="438">
                    <c:v>02-Dec-23</c:v>
                  </c:pt>
                  <c:pt idx="439">
                    <c:v>02-Dec-23</c:v>
                  </c:pt>
                  <c:pt idx="440">
                    <c:v>02-Dec-23</c:v>
                  </c:pt>
                  <c:pt idx="441">
                    <c:v>02-Dec-23</c:v>
                  </c:pt>
                  <c:pt idx="442">
                    <c:v>02-Dec-23</c:v>
                  </c:pt>
                  <c:pt idx="443">
                    <c:v>02-Dec-23</c:v>
                  </c:pt>
                  <c:pt idx="444">
                    <c:v>02-Dec-23</c:v>
                  </c:pt>
                  <c:pt idx="445">
                    <c:v>02-Dec-23</c:v>
                  </c:pt>
                  <c:pt idx="446">
                    <c:v>02-Dec-23</c:v>
                  </c:pt>
                  <c:pt idx="447">
                    <c:v>02-Dec-23</c:v>
                  </c:pt>
                  <c:pt idx="448">
                    <c:v>02-Dec-23</c:v>
                  </c:pt>
                  <c:pt idx="449">
                    <c:v>02-Dec-23</c:v>
                  </c:pt>
                  <c:pt idx="450">
                    <c:v>02-Dec-23</c:v>
                  </c:pt>
                  <c:pt idx="451">
                    <c:v>02-Dec-23</c:v>
                  </c:pt>
                  <c:pt idx="452">
                    <c:v>02-Dec-23</c:v>
                  </c:pt>
                  <c:pt idx="453">
                    <c:v>02-Dec-23</c:v>
                  </c:pt>
                  <c:pt idx="454">
                    <c:v>02-Dec-23</c:v>
                  </c:pt>
                  <c:pt idx="455">
                    <c:v>02-Dec-23</c:v>
                  </c:pt>
                  <c:pt idx="456">
                    <c:v>02-Dec-23</c:v>
                  </c:pt>
                  <c:pt idx="457">
                    <c:v>02-Dec-23</c:v>
                  </c:pt>
                  <c:pt idx="458">
                    <c:v>02-Dec-23</c:v>
                  </c:pt>
                  <c:pt idx="459">
                    <c:v>02-Dec-23</c:v>
                  </c:pt>
                  <c:pt idx="460">
                    <c:v>02-Dec-23</c:v>
                  </c:pt>
                  <c:pt idx="461">
                    <c:v>02-Dec-23</c:v>
                  </c:pt>
                  <c:pt idx="462">
                    <c:v>02-Dec-23</c:v>
                  </c:pt>
                  <c:pt idx="463">
                    <c:v>02-Dec-23</c:v>
                  </c:pt>
                  <c:pt idx="464">
                    <c:v>02-Dec-23</c:v>
                  </c:pt>
                  <c:pt idx="465">
                    <c:v>02-Dec-23</c:v>
                  </c:pt>
                  <c:pt idx="466">
                    <c:v>02-Dec-23</c:v>
                  </c:pt>
                  <c:pt idx="467">
                    <c:v>02-Dec-23</c:v>
                  </c:pt>
                  <c:pt idx="468">
                    <c:v>02-Dec-23</c:v>
                  </c:pt>
                  <c:pt idx="469">
                    <c:v>02-Dec-23</c:v>
                  </c:pt>
                  <c:pt idx="470">
                    <c:v>02-Dec-23</c:v>
                  </c:pt>
                  <c:pt idx="471">
                    <c:v>02-Dec-23</c:v>
                  </c:pt>
                  <c:pt idx="472">
                    <c:v>02-Dec-23</c:v>
                  </c:pt>
                  <c:pt idx="473">
                    <c:v>02-Dec-23</c:v>
                  </c:pt>
                  <c:pt idx="474">
                    <c:v>02-Dec-23</c:v>
                  </c:pt>
                  <c:pt idx="475">
                    <c:v>02-Dec-23</c:v>
                  </c:pt>
                  <c:pt idx="476">
                    <c:v>02-Dec-23</c:v>
                  </c:pt>
                  <c:pt idx="477">
                    <c:v>02-Dec-23</c:v>
                  </c:pt>
                  <c:pt idx="478">
                    <c:v>02-Dec-23</c:v>
                  </c:pt>
                  <c:pt idx="479">
                    <c:v>02-Dec-23</c:v>
                  </c:pt>
                  <c:pt idx="480">
                    <c:v>03-Dec-23</c:v>
                  </c:pt>
                  <c:pt idx="481">
                    <c:v>03-Dec-23</c:v>
                  </c:pt>
                  <c:pt idx="482">
                    <c:v>03-Dec-23</c:v>
                  </c:pt>
                  <c:pt idx="483">
                    <c:v>03-Dec-23</c:v>
                  </c:pt>
                  <c:pt idx="484">
                    <c:v>03-Dec-23</c:v>
                  </c:pt>
                  <c:pt idx="485">
                    <c:v>03-Dec-23</c:v>
                  </c:pt>
                  <c:pt idx="486">
                    <c:v>03-Dec-23</c:v>
                  </c:pt>
                  <c:pt idx="487">
                    <c:v>03-Dec-23</c:v>
                  </c:pt>
                  <c:pt idx="488">
                    <c:v>03-Dec-23</c:v>
                  </c:pt>
                  <c:pt idx="489">
                    <c:v>03-Dec-23</c:v>
                  </c:pt>
                  <c:pt idx="490">
                    <c:v>03-Dec-23</c:v>
                  </c:pt>
                  <c:pt idx="491">
                    <c:v>03-Dec-23</c:v>
                  </c:pt>
                  <c:pt idx="492">
                    <c:v>03-Dec-23</c:v>
                  </c:pt>
                  <c:pt idx="493">
                    <c:v>03-Dec-23</c:v>
                  </c:pt>
                  <c:pt idx="494">
                    <c:v>03-Dec-23</c:v>
                  </c:pt>
                  <c:pt idx="495">
                    <c:v>03-Dec-23</c:v>
                  </c:pt>
                  <c:pt idx="496">
                    <c:v>03-Dec-23</c:v>
                  </c:pt>
                  <c:pt idx="497">
                    <c:v>03-Dec-23</c:v>
                  </c:pt>
                  <c:pt idx="498">
                    <c:v>03-Dec-23</c:v>
                  </c:pt>
                  <c:pt idx="499">
                    <c:v>03-Dec-23</c:v>
                  </c:pt>
                  <c:pt idx="500">
                    <c:v>03-Dec-23</c:v>
                  </c:pt>
                  <c:pt idx="501">
                    <c:v>03-Dec-23</c:v>
                  </c:pt>
                  <c:pt idx="502">
                    <c:v>03-Dec-23</c:v>
                  </c:pt>
                  <c:pt idx="503">
                    <c:v>03-Dec-23</c:v>
                  </c:pt>
                  <c:pt idx="504">
                    <c:v>03-Dec-23</c:v>
                  </c:pt>
                  <c:pt idx="505">
                    <c:v>03-Dec-23</c:v>
                  </c:pt>
                  <c:pt idx="506">
                    <c:v>03-Dec-23</c:v>
                  </c:pt>
                  <c:pt idx="507">
                    <c:v>03-Dec-23</c:v>
                  </c:pt>
                  <c:pt idx="508">
                    <c:v>03-Dec-23</c:v>
                  </c:pt>
                  <c:pt idx="509">
                    <c:v>03-Dec-23</c:v>
                  </c:pt>
                  <c:pt idx="510">
                    <c:v>03-Dec-23</c:v>
                  </c:pt>
                  <c:pt idx="511">
                    <c:v>03-Dec-23</c:v>
                  </c:pt>
                  <c:pt idx="512">
                    <c:v>03-Dec-23</c:v>
                  </c:pt>
                  <c:pt idx="513">
                    <c:v>03-Dec-23</c:v>
                  </c:pt>
                  <c:pt idx="514">
                    <c:v>03-Dec-23</c:v>
                  </c:pt>
                  <c:pt idx="515">
                    <c:v>03-Dec-23</c:v>
                  </c:pt>
                  <c:pt idx="516">
                    <c:v>03-Dec-23</c:v>
                  </c:pt>
                  <c:pt idx="517">
                    <c:v>03-Dec-23</c:v>
                  </c:pt>
                  <c:pt idx="518">
                    <c:v>03-Dec-23</c:v>
                  </c:pt>
                  <c:pt idx="519">
                    <c:v>03-Dec-23</c:v>
                  </c:pt>
                  <c:pt idx="520">
                    <c:v>03-Dec-23</c:v>
                  </c:pt>
                  <c:pt idx="521">
                    <c:v>03-Dec-23</c:v>
                  </c:pt>
                  <c:pt idx="522">
                    <c:v>03-Dec-23</c:v>
                  </c:pt>
                  <c:pt idx="523">
                    <c:v>03-Dec-23</c:v>
                  </c:pt>
                  <c:pt idx="524">
                    <c:v>03-Dec-23</c:v>
                  </c:pt>
                  <c:pt idx="525">
                    <c:v>03-Dec-23</c:v>
                  </c:pt>
                  <c:pt idx="526">
                    <c:v>03-Dec-23</c:v>
                  </c:pt>
                  <c:pt idx="527">
                    <c:v>03-Dec-23</c:v>
                  </c:pt>
                </c:lvl>
              </c:multiLvlStrCache>
            </c:multiLvlStrRef>
          </c:cat>
          <c:val>
            <c:numRef>
              <c:f>'Figure 8'!$L$3:$L$530</c:f>
              <c:numCache>
                <c:formatCode>General</c:formatCode>
                <c:ptCount val="528"/>
                <c:pt idx="0">
                  <c:v>320</c:v>
                </c:pt>
                <c:pt idx="1">
                  <c:v>82</c:v>
                </c:pt>
                <c:pt idx="2">
                  <c:v>524</c:v>
                </c:pt>
                <c:pt idx="3">
                  <c:v>390</c:v>
                </c:pt>
                <c:pt idx="4">
                  <c:v>232</c:v>
                </c:pt>
                <c:pt idx="5">
                  <c:v>460</c:v>
                </c:pt>
                <c:pt idx="6">
                  <c:v>74</c:v>
                </c:pt>
                <c:pt idx="7">
                  <c:v>114</c:v>
                </c:pt>
                <c:pt idx="8">
                  <c:v>0</c:v>
                </c:pt>
                <c:pt idx="9">
                  <c:v>0</c:v>
                </c:pt>
                <c:pt idx="10">
                  <c:v>0</c:v>
                </c:pt>
                <c:pt idx="11">
                  <c:v>168</c:v>
                </c:pt>
                <c:pt idx="12">
                  <c:v>0</c:v>
                </c:pt>
                <c:pt idx="13">
                  <c:v>0</c:v>
                </c:pt>
                <c:pt idx="14">
                  <c:v>24</c:v>
                </c:pt>
                <c:pt idx="15">
                  <c:v>46</c:v>
                </c:pt>
                <c:pt idx="16">
                  <c:v>284</c:v>
                </c:pt>
                <c:pt idx="17">
                  <c:v>130</c:v>
                </c:pt>
                <c:pt idx="18">
                  <c:v>336</c:v>
                </c:pt>
                <c:pt idx="19">
                  <c:v>456</c:v>
                </c:pt>
                <c:pt idx="20">
                  <c:v>610</c:v>
                </c:pt>
                <c:pt idx="21">
                  <c:v>716</c:v>
                </c:pt>
                <c:pt idx="22">
                  <c:v>796</c:v>
                </c:pt>
                <c:pt idx="23">
                  <c:v>782</c:v>
                </c:pt>
                <c:pt idx="24">
                  <c:v>828</c:v>
                </c:pt>
                <c:pt idx="25">
                  <c:v>468</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364</c:v>
                </c:pt>
                <c:pt idx="50">
                  <c:v>406</c:v>
                </c:pt>
                <c:pt idx="51">
                  <c:v>504</c:v>
                </c:pt>
                <c:pt idx="52">
                  <c:v>326</c:v>
                </c:pt>
                <c:pt idx="53">
                  <c:v>430</c:v>
                </c:pt>
                <c:pt idx="54">
                  <c:v>328</c:v>
                </c:pt>
                <c:pt idx="55">
                  <c:v>328</c:v>
                </c:pt>
                <c:pt idx="56">
                  <c:v>322</c:v>
                </c:pt>
                <c:pt idx="57">
                  <c:v>6</c:v>
                </c:pt>
                <c:pt idx="58">
                  <c:v>20</c:v>
                </c:pt>
                <c:pt idx="59">
                  <c:v>0</c:v>
                </c:pt>
                <c:pt idx="60">
                  <c:v>0</c:v>
                </c:pt>
                <c:pt idx="61">
                  <c:v>0</c:v>
                </c:pt>
                <c:pt idx="62">
                  <c:v>0</c:v>
                </c:pt>
                <c:pt idx="63">
                  <c:v>52</c:v>
                </c:pt>
                <c:pt idx="64">
                  <c:v>234</c:v>
                </c:pt>
                <c:pt idx="65">
                  <c:v>270</c:v>
                </c:pt>
                <c:pt idx="66">
                  <c:v>284</c:v>
                </c:pt>
                <c:pt idx="67">
                  <c:v>1004</c:v>
                </c:pt>
                <c:pt idx="68">
                  <c:v>1012</c:v>
                </c:pt>
                <c:pt idx="69">
                  <c:v>852</c:v>
                </c:pt>
                <c:pt idx="70">
                  <c:v>968</c:v>
                </c:pt>
                <c:pt idx="71">
                  <c:v>1130</c:v>
                </c:pt>
                <c:pt idx="72">
                  <c:v>1044</c:v>
                </c:pt>
                <c:pt idx="73">
                  <c:v>714</c:v>
                </c:pt>
                <c:pt idx="74">
                  <c:v>564</c:v>
                </c:pt>
                <c:pt idx="75">
                  <c:v>128</c:v>
                </c:pt>
                <c:pt idx="76">
                  <c:v>92</c:v>
                </c:pt>
                <c:pt idx="77">
                  <c:v>314</c:v>
                </c:pt>
                <c:pt idx="78">
                  <c:v>148</c:v>
                </c:pt>
                <c:pt idx="79">
                  <c:v>0</c:v>
                </c:pt>
                <c:pt idx="80">
                  <c:v>0</c:v>
                </c:pt>
                <c:pt idx="81">
                  <c:v>188</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256</c:v>
                </c:pt>
                <c:pt idx="98">
                  <c:v>0</c:v>
                </c:pt>
                <c:pt idx="99">
                  <c:v>0</c:v>
                </c:pt>
                <c:pt idx="100">
                  <c:v>0</c:v>
                </c:pt>
                <c:pt idx="101">
                  <c:v>0</c:v>
                </c:pt>
                <c:pt idx="102">
                  <c:v>2</c:v>
                </c:pt>
                <c:pt idx="103">
                  <c:v>24</c:v>
                </c:pt>
                <c:pt idx="104">
                  <c:v>0</c:v>
                </c:pt>
                <c:pt idx="105">
                  <c:v>0</c:v>
                </c:pt>
                <c:pt idx="106">
                  <c:v>0</c:v>
                </c:pt>
                <c:pt idx="107">
                  <c:v>0</c:v>
                </c:pt>
                <c:pt idx="108">
                  <c:v>0</c:v>
                </c:pt>
                <c:pt idx="109">
                  <c:v>0</c:v>
                </c:pt>
                <c:pt idx="110">
                  <c:v>0</c:v>
                </c:pt>
                <c:pt idx="111">
                  <c:v>36</c:v>
                </c:pt>
                <c:pt idx="112">
                  <c:v>132</c:v>
                </c:pt>
                <c:pt idx="113">
                  <c:v>282</c:v>
                </c:pt>
                <c:pt idx="114">
                  <c:v>2</c:v>
                </c:pt>
                <c:pt idx="115">
                  <c:v>82</c:v>
                </c:pt>
                <c:pt idx="116">
                  <c:v>742</c:v>
                </c:pt>
                <c:pt idx="117">
                  <c:v>870</c:v>
                </c:pt>
                <c:pt idx="118">
                  <c:v>1172</c:v>
                </c:pt>
                <c:pt idx="119">
                  <c:v>948</c:v>
                </c:pt>
                <c:pt idx="120">
                  <c:v>806</c:v>
                </c:pt>
                <c:pt idx="121">
                  <c:v>736</c:v>
                </c:pt>
                <c:pt idx="122">
                  <c:v>290</c:v>
                </c:pt>
                <c:pt idx="123">
                  <c:v>24</c:v>
                </c:pt>
                <c:pt idx="124">
                  <c:v>56</c:v>
                </c:pt>
                <c:pt idx="125">
                  <c:v>0</c:v>
                </c:pt>
                <c:pt idx="126">
                  <c:v>0</c:v>
                </c:pt>
                <c:pt idx="127">
                  <c:v>34</c:v>
                </c:pt>
                <c:pt idx="128">
                  <c:v>164</c:v>
                </c:pt>
                <c:pt idx="129">
                  <c:v>64</c:v>
                </c:pt>
                <c:pt idx="130">
                  <c:v>2</c:v>
                </c:pt>
                <c:pt idx="131">
                  <c:v>0</c:v>
                </c:pt>
                <c:pt idx="132">
                  <c:v>62</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74</c:v>
                </c:pt>
                <c:pt idx="147">
                  <c:v>0</c:v>
                </c:pt>
                <c:pt idx="148">
                  <c:v>92</c:v>
                </c:pt>
                <c:pt idx="149">
                  <c:v>108</c:v>
                </c:pt>
                <c:pt idx="150">
                  <c:v>0</c:v>
                </c:pt>
                <c:pt idx="151">
                  <c:v>0</c:v>
                </c:pt>
                <c:pt idx="152">
                  <c:v>0</c:v>
                </c:pt>
                <c:pt idx="153">
                  <c:v>0</c:v>
                </c:pt>
                <c:pt idx="154">
                  <c:v>0</c:v>
                </c:pt>
                <c:pt idx="155">
                  <c:v>0</c:v>
                </c:pt>
                <c:pt idx="156">
                  <c:v>0</c:v>
                </c:pt>
                <c:pt idx="157">
                  <c:v>48</c:v>
                </c:pt>
                <c:pt idx="158">
                  <c:v>52</c:v>
                </c:pt>
                <c:pt idx="159">
                  <c:v>0</c:v>
                </c:pt>
                <c:pt idx="160">
                  <c:v>110</c:v>
                </c:pt>
                <c:pt idx="161">
                  <c:v>394</c:v>
                </c:pt>
                <c:pt idx="162">
                  <c:v>380</c:v>
                </c:pt>
                <c:pt idx="163">
                  <c:v>878</c:v>
                </c:pt>
                <c:pt idx="164">
                  <c:v>1172</c:v>
                </c:pt>
                <c:pt idx="165">
                  <c:v>1490</c:v>
                </c:pt>
                <c:pt idx="166">
                  <c:v>1262</c:v>
                </c:pt>
                <c:pt idx="167">
                  <c:v>1118</c:v>
                </c:pt>
                <c:pt idx="168">
                  <c:v>864</c:v>
                </c:pt>
                <c:pt idx="169">
                  <c:v>342</c:v>
                </c:pt>
                <c:pt idx="170">
                  <c:v>92</c:v>
                </c:pt>
                <c:pt idx="171">
                  <c:v>86</c:v>
                </c:pt>
                <c:pt idx="172">
                  <c:v>0</c:v>
                </c:pt>
                <c:pt idx="173">
                  <c:v>0</c:v>
                </c:pt>
                <c:pt idx="174">
                  <c:v>0</c:v>
                </c:pt>
                <c:pt idx="175">
                  <c:v>0</c:v>
                </c:pt>
                <c:pt idx="176">
                  <c:v>0</c:v>
                </c:pt>
                <c:pt idx="177">
                  <c:v>62</c:v>
                </c:pt>
                <c:pt idx="178">
                  <c:v>0</c:v>
                </c:pt>
                <c:pt idx="179">
                  <c:v>0</c:v>
                </c:pt>
                <c:pt idx="180">
                  <c:v>66</c:v>
                </c:pt>
                <c:pt idx="181">
                  <c:v>0</c:v>
                </c:pt>
                <c:pt idx="182">
                  <c:v>0</c:v>
                </c:pt>
                <c:pt idx="183">
                  <c:v>0</c:v>
                </c:pt>
                <c:pt idx="184">
                  <c:v>0</c:v>
                </c:pt>
                <c:pt idx="185">
                  <c:v>0</c:v>
                </c:pt>
                <c:pt idx="186">
                  <c:v>0</c:v>
                </c:pt>
                <c:pt idx="187">
                  <c:v>0</c:v>
                </c:pt>
                <c:pt idx="188">
                  <c:v>0</c:v>
                </c:pt>
                <c:pt idx="189">
                  <c:v>0</c:v>
                </c:pt>
                <c:pt idx="190">
                  <c:v>0</c:v>
                </c:pt>
                <c:pt idx="191">
                  <c:v>10</c:v>
                </c:pt>
                <c:pt idx="192">
                  <c:v>0</c:v>
                </c:pt>
                <c:pt idx="193">
                  <c:v>0</c:v>
                </c:pt>
                <c:pt idx="194">
                  <c:v>108</c:v>
                </c:pt>
                <c:pt idx="195">
                  <c:v>0</c:v>
                </c:pt>
                <c:pt idx="196">
                  <c:v>0</c:v>
                </c:pt>
                <c:pt idx="197">
                  <c:v>0</c:v>
                </c:pt>
                <c:pt idx="198">
                  <c:v>2</c:v>
                </c:pt>
                <c:pt idx="199">
                  <c:v>26</c:v>
                </c:pt>
                <c:pt idx="200">
                  <c:v>0</c:v>
                </c:pt>
                <c:pt idx="201">
                  <c:v>0</c:v>
                </c:pt>
                <c:pt idx="202">
                  <c:v>0</c:v>
                </c:pt>
                <c:pt idx="203">
                  <c:v>250</c:v>
                </c:pt>
                <c:pt idx="204">
                  <c:v>0</c:v>
                </c:pt>
                <c:pt idx="205">
                  <c:v>52</c:v>
                </c:pt>
                <c:pt idx="206">
                  <c:v>0</c:v>
                </c:pt>
                <c:pt idx="207">
                  <c:v>0</c:v>
                </c:pt>
                <c:pt idx="208">
                  <c:v>0</c:v>
                </c:pt>
                <c:pt idx="209">
                  <c:v>0</c:v>
                </c:pt>
                <c:pt idx="210">
                  <c:v>14</c:v>
                </c:pt>
                <c:pt idx="211">
                  <c:v>38</c:v>
                </c:pt>
                <c:pt idx="212">
                  <c:v>28</c:v>
                </c:pt>
                <c:pt idx="213">
                  <c:v>76</c:v>
                </c:pt>
                <c:pt idx="214">
                  <c:v>6</c:v>
                </c:pt>
                <c:pt idx="215">
                  <c:v>210</c:v>
                </c:pt>
                <c:pt idx="216">
                  <c:v>412</c:v>
                </c:pt>
                <c:pt idx="217">
                  <c:v>202</c:v>
                </c:pt>
                <c:pt idx="218">
                  <c:v>28</c:v>
                </c:pt>
                <c:pt idx="219">
                  <c:v>12</c:v>
                </c:pt>
                <c:pt idx="220">
                  <c:v>54</c:v>
                </c:pt>
                <c:pt idx="221">
                  <c:v>90</c:v>
                </c:pt>
                <c:pt idx="222">
                  <c:v>48</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48</c:v>
                </c:pt>
                <c:pt idx="241">
                  <c:v>174</c:v>
                </c:pt>
                <c:pt idx="242">
                  <c:v>396</c:v>
                </c:pt>
                <c:pt idx="243">
                  <c:v>354</c:v>
                </c:pt>
                <c:pt idx="244">
                  <c:v>442</c:v>
                </c:pt>
                <c:pt idx="245">
                  <c:v>312</c:v>
                </c:pt>
                <c:pt idx="246">
                  <c:v>224</c:v>
                </c:pt>
                <c:pt idx="247">
                  <c:v>224</c:v>
                </c:pt>
                <c:pt idx="248">
                  <c:v>356</c:v>
                </c:pt>
                <c:pt idx="249">
                  <c:v>136</c:v>
                </c:pt>
                <c:pt idx="250">
                  <c:v>136</c:v>
                </c:pt>
                <c:pt idx="251">
                  <c:v>34</c:v>
                </c:pt>
                <c:pt idx="252">
                  <c:v>186</c:v>
                </c:pt>
                <c:pt idx="253">
                  <c:v>108</c:v>
                </c:pt>
                <c:pt idx="254">
                  <c:v>106</c:v>
                </c:pt>
                <c:pt idx="255">
                  <c:v>106</c:v>
                </c:pt>
                <c:pt idx="256">
                  <c:v>106</c:v>
                </c:pt>
                <c:pt idx="257">
                  <c:v>98</c:v>
                </c:pt>
                <c:pt idx="258">
                  <c:v>698</c:v>
                </c:pt>
                <c:pt idx="259">
                  <c:v>830</c:v>
                </c:pt>
                <c:pt idx="260">
                  <c:v>978</c:v>
                </c:pt>
                <c:pt idx="261">
                  <c:v>858</c:v>
                </c:pt>
                <c:pt idx="262">
                  <c:v>830</c:v>
                </c:pt>
                <c:pt idx="263">
                  <c:v>900</c:v>
                </c:pt>
                <c:pt idx="264">
                  <c:v>592</c:v>
                </c:pt>
                <c:pt idx="265">
                  <c:v>228</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42</c:v>
                </c:pt>
                <c:pt idx="288">
                  <c:v>54</c:v>
                </c:pt>
                <c:pt idx="289">
                  <c:v>64</c:v>
                </c:pt>
                <c:pt idx="290">
                  <c:v>0</c:v>
                </c:pt>
                <c:pt idx="291">
                  <c:v>126</c:v>
                </c:pt>
                <c:pt idx="292">
                  <c:v>152</c:v>
                </c:pt>
                <c:pt idx="293">
                  <c:v>280</c:v>
                </c:pt>
                <c:pt idx="294">
                  <c:v>120</c:v>
                </c:pt>
                <c:pt idx="295">
                  <c:v>220</c:v>
                </c:pt>
                <c:pt idx="296">
                  <c:v>122</c:v>
                </c:pt>
                <c:pt idx="297">
                  <c:v>234</c:v>
                </c:pt>
                <c:pt idx="298">
                  <c:v>358</c:v>
                </c:pt>
                <c:pt idx="299">
                  <c:v>482</c:v>
                </c:pt>
                <c:pt idx="300">
                  <c:v>412</c:v>
                </c:pt>
                <c:pt idx="301">
                  <c:v>226</c:v>
                </c:pt>
                <c:pt idx="302">
                  <c:v>414</c:v>
                </c:pt>
                <c:pt idx="303">
                  <c:v>540</c:v>
                </c:pt>
                <c:pt idx="304">
                  <c:v>780</c:v>
                </c:pt>
                <c:pt idx="305">
                  <c:v>1234</c:v>
                </c:pt>
                <c:pt idx="306">
                  <c:v>1244</c:v>
                </c:pt>
                <c:pt idx="307">
                  <c:v>1370</c:v>
                </c:pt>
                <c:pt idx="308">
                  <c:v>1468</c:v>
                </c:pt>
                <c:pt idx="309">
                  <c:v>1138</c:v>
                </c:pt>
                <c:pt idx="310">
                  <c:v>1454</c:v>
                </c:pt>
                <c:pt idx="311">
                  <c:v>1358</c:v>
                </c:pt>
                <c:pt idx="312">
                  <c:v>1424</c:v>
                </c:pt>
                <c:pt idx="313">
                  <c:v>1060</c:v>
                </c:pt>
                <c:pt idx="314">
                  <c:v>242</c:v>
                </c:pt>
                <c:pt idx="315">
                  <c:v>34</c:v>
                </c:pt>
                <c:pt idx="316">
                  <c:v>92</c:v>
                </c:pt>
                <c:pt idx="317">
                  <c:v>184</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182</c:v>
                </c:pt>
                <c:pt idx="338">
                  <c:v>150</c:v>
                </c:pt>
                <c:pt idx="339">
                  <c:v>132</c:v>
                </c:pt>
                <c:pt idx="340">
                  <c:v>320</c:v>
                </c:pt>
                <c:pt idx="341">
                  <c:v>556</c:v>
                </c:pt>
                <c:pt idx="342">
                  <c:v>590</c:v>
                </c:pt>
                <c:pt idx="343">
                  <c:v>370</c:v>
                </c:pt>
                <c:pt idx="344">
                  <c:v>466</c:v>
                </c:pt>
                <c:pt idx="345">
                  <c:v>536</c:v>
                </c:pt>
                <c:pt idx="346">
                  <c:v>462</c:v>
                </c:pt>
                <c:pt idx="347">
                  <c:v>620</c:v>
                </c:pt>
                <c:pt idx="348">
                  <c:v>200</c:v>
                </c:pt>
                <c:pt idx="349">
                  <c:v>1106</c:v>
                </c:pt>
                <c:pt idx="350">
                  <c:v>1110</c:v>
                </c:pt>
                <c:pt idx="351">
                  <c:v>1078</c:v>
                </c:pt>
                <c:pt idx="352">
                  <c:v>874</c:v>
                </c:pt>
                <c:pt idx="353">
                  <c:v>678</c:v>
                </c:pt>
                <c:pt idx="354">
                  <c:v>1162</c:v>
                </c:pt>
                <c:pt idx="355">
                  <c:v>680</c:v>
                </c:pt>
                <c:pt idx="356">
                  <c:v>1310</c:v>
                </c:pt>
                <c:pt idx="357">
                  <c:v>1320</c:v>
                </c:pt>
                <c:pt idx="358">
                  <c:v>846</c:v>
                </c:pt>
                <c:pt idx="359">
                  <c:v>778</c:v>
                </c:pt>
                <c:pt idx="360">
                  <c:v>650</c:v>
                </c:pt>
                <c:pt idx="361">
                  <c:v>332</c:v>
                </c:pt>
                <c:pt idx="362">
                  <c:v>128</c:v>
                </c:pt>
                <c:pt idx="363">
                  <c:v>244</c:v>
                </c:pt>
                <c:pt idx="364">
                  <c:v>144</c:v>
                </c:pt>
                <c:pt idx="365">
                  <c:v>136</c:v>
                </c:pt>
                <c:pt idx="366">
                  <c:v>0</c:v>
                </c:pt>
                <c:pt idx="367">
                  <c:v>4</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528</c:v>
                </c:pt>
                <c:pt idx="386">
                  <c:v>830</c:v>
                </c:pt>
                <c:pt idx="387">
                  <c:v>614</c:v>
                </c:pt>
                <c:pt idx="388">
                  <c:v>988</c:v>
                </c:pt>
                <c:pt idx="389">
                  <c:v>1064</c:v>
                </c:pt>
                <c:pt idx="390">
                  <c:v>966</c:v>
                </c:pt>
                <c:pt idx="391">
                  <c:v>1448</c:v>
                </c:pt>
                <c:pt idx="392">
                  <c:v>1284</c:v>
                </c:pt>
                <c:pt idx="393">
                  <c:v>1078</c:v>
                </c:pt>
                <c:pt idx="394">
                  <c:v>1030</c:v>
                </c:pt>
                <c:pt idx="395">
                  <c:v>776</c:v>
                </c:pt>
                <c:pt idx="396">
                  <c:v>864</c:v>
                </c:pt>
                <c:pt idx="397">
                  <c:v>582</c:v>
                </c:pt>
                <c:pt idx="398">
                  <c:v>586</c:v>
                </c:pt>
                <c:pt idx="399">
                  <c:v>1184</c:v>
                </c:pt>
                <c:pt idx="400">
                  <c:v>850</c:v>
                </c:pt>
                <c:pt idx="401">
                  <c:v>906</c:v>
                </c:pt>
                <c:pt idx="402">
                  <c:v>1502</c:v>
                </c:pt>
                <c:pt idx="403">
                  <c:v>1608</c:v>
                </c:pt>
                <c:pt idx="404">
                  <c:v>1516</c:v>
                </c:pt>
                <c:pt idx="405">
                  <c:v>1556</c:v>
                </c:pt>
                <c:pt idx="406">
                  <c:v>890</c:v>
                </c:pt>
                <c:pt idx="407">
                  <c:v>772</c:v>
                </c:pt>
                <c:pt idx="408">
                  <c:v>866</c:v>
                </c:pt>
                <c:pt idx="409">
                  <c:v>588</c:v>
                </c:pt>
                <c:pt idx="410">
                  <c:v>294</c:v>
                </c:pt>
                <c:pt idx="411">
                  <c:v>506</c:v>
                </c:pt>
                <c:pt idx="412">
                  <c:v>86</c:v>
                </c:pt>
                <c:pt idx="413">
                  <c:v>16</c:v>
                </c:pt>
                <c:pt idx="414">
                  <c:v>54</c:v>
                </c:pt>
                <c:pt idx="415">
                  <c:v>232</c:v>
                </c:pt>
                <c:pt idx="416">
                  <c:v>32</c:v>
                </c:pt>
                <c:pt idx="417">
                  <c:v>46</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90</c:v>
                </c:pt>
                <c:pt idx="433">
                  <c:v>108</c:v>
                </c:pt>
                <c:pt idx="434">
                  <c:v>402</c:v>
                </c:pt>
                <c:pt idx="435">
                  <c:v>318</c:v>
                </c:pt>
                <c:pt idx="436">
                  <c:v>414</c:v>
                </c:pt>
                <c:pt idx="437">
                  <c:v>194</c:v>
                </c:pt>
                <c:pt idx="438">
                  <c:v>120</c:v>
                </c:pt>
                <c:pt idx="439">
                  <c:v>326</c:v>
                </c:pt>
                <c:pt idx="440">
                  <c:v>152</c:v>
                </c:pt>
                <c:pt idx="441">
                  <c:v>0</c:v>
                </c:pt>
                <c:pt idx="442">
                  <c:v>0</c:v>
                </c:pt>
                <c:pt idx="443">
                  <c:v>266</c:v>
                </c:pt>
                <c:pt idx="444">
                  <c:v>68</c:v>
                </c:pt>
                <c:pt idx="445">
                  <c:v>22</c:v>
                </c:pt>
                <c:pt idx="446">
                  <c:v>0</c:v>
                </c:pt>
                <c:pt idx="447">
                  <c:v>0</c:v>
                </c:pt>
                <c:pt idx="448">
                  <c:v>254</c:v>
                </c:pt>
                <c:pt idx="449">
                  <c:v>508</c:v>
                </c:pt>
                <c:pt idx="450">
                  <c:v>502</c:v>
                </c:pt>
                <c:pt idx="451">
                  <c:v>594</c:v>
                </c:pt>
                <c:pt idx="452">
                  <c:v>922</c:v>
                </c:pt>
                <c:pt idx="453">
                  <c:v>1330</c:v>
                </c:pt>
                <c:pt idx="454">
                  <c:v>1352</c:v>
                </c:pt>
                <c:pt idx="455">
                  <c:v>1212</c:v>
                </c:pt>
                <c:pt idx="456">
                  <c:v>1186</c:v>
                </c:pt>
                <c:pt idx="457">
                  <c:v>704</c:v>
                </c:pt>
                <c:pt idx="458">
                  <c:v>148</c:v>
                </c:pt>
                <c:pt idx="459">
                  <c:v>60</c:v>
                </c:pt>
                <c:pt idx="460">
                  <c:v>270</c:v>
                </c:pt>
                <c:pt idx="461">
                  <c:v>138</c:v>
                </c:pt>
                <c:pt idx="462">
                  <c:v>0</c:v>
                </c:pt>
                <c:pt idx="463">
                  <c:v>44</c:v>
                </c:pt>
                <c:pt idx="464">
                  <c:v>6</c:v>
                </c:pt>
                <c:pt idx="465">
                  <c:v>0</c:v>
                </c:pt>
                <c:pt idx="466">
                  <c:v>14</c:v>
                </c:pt>
                <c:pt idx="467">
                  <c:v>0</c:v>
                </c:pt>
                <c:pt idx="468">
                  <c:v>232</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128</c:v>
                </c:pt>
                <c:pt idx="486">
                  <c:v>52</c:v>
                </c:pt>
                <c:pt idx="487">
                  <c:v>62</c:v>
                </c:pt>
                <c:pt idx="488">
                  <c:v>356</c:v>
                </c:pt>
                <c:pt idx="489">
                  <c:v>260</c:v>
                </c:pt>
                <c:pt idx="490">
                  <c:v>134</c:v>
                </c:pt>
                <c:pt idx="491">
                  <c:v>302</c:v>
                </c:pt>
                <c:pt idx="492">
                  <c:v>272</c:v>
                </c:pt>
                <c:pt idx="493">
                  <c:v>608</c:v>
                </c:pt>
                <c:pt idx="494">
                  <c:v>110</c:v>
                </c:pt>
                <c:pt idx="495">
                  <c:v>0</c:v>
                </c:pt>
                <c:pt idx="496">
                  <c:v>0</c:v>
                </c:pt>
                <c:pt idx="497">
                  <c:v>0</c:v>
                </c:pt>
                <c:pt idx="498">
                  <c:v>150</c:v>
                </c:pt>
                <c:pt idx="499">
                  <c:v>304</c:v>
                </c:pt>
                <c:pt idx="500">
                  <c:v>480</c:v>
                </c:pt>
                <c:pt idx="501">
                  <c:v>550</c:v>
                </c:pt>
                <c:pt idx="502">
                  <c:v>386</c:v>
                </c:pt>
                <c:pt idx="503">
                  <c:v>250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164</c:v>
                </c:pt>
              </c:numCache>
            </c:numRef>
          </c:val>
          <c:extLst>
            <c:ext xmlns:c16="http://schemas.microsoft.com/office/drawing/2014/chart" uri="{C3380CC4-5D6E-409C-BE32-E72D297353CC}">
              <c16:uniqueId val="{00000009-426D-4173-9FCC-9DDDA44A2362}"/>
            </c:ext>
          </c:extLst>
        </c:ser>
        <c:dLbls>
          <c:showLegendKey val="0"/>
          <c:showVal val="0"/>
          <c:showCatName val="0"/>
          <c:showSerName val="0"/>
          <c:showPercent val="0"/>
          <c:showBubbleSize val="0"/>
        </c:dLbls>
        <c:axId val="931780048"/>
        <c:axId val="931773568"/>
      </c:areaChart>
      <c:catAx>
        <c:axId val="931780048"/>
        <c:scaling>
          <c:orientation val="minMax"/>
        </c:scaling>
        <c:delete val="0"/>
        <c:axPos val="b"/>
        <c:numFmt formatCode="dd/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773568"/>
        <c:crosses val="autoZero"/>
        <c:auto val="1"/>
        <c:lblAlgn val="ctr"/>
        <c:lblOffset val="100"/>
        <c:tickLblSkip val="48"/>
        <c:tickMarkSkip val="24"/>
        <c:noMultiLvlLbl val="1"/>
      </c:catAx>
      <c:valAx>
        <c:axId val="931773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7800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9'!$B$3:$C$3</c:f>
              <c:strCache>
                <c:ptCount val="1"/>
                <c:pt idx="0">
                  <c:v>NBP</c:v>
                </c:pt>
              </c:strCache>
            </c:strRef>
          </c:tx>
          <c:spPr>
            <a:ln w="28575" cap="rnd">
              <a:solidFill>
                <a:schemeClr val="accent1"/>
              </a:solidFill>
              <a:round/>
            </a:ln>
            <a:effectLst/>
          </c:spPr>
          <c:marker>
            <c:symbol val="none"/>
          </c:marker>
          <c:cat>
            <c:numRef>
              <c:f>'Figure 9'!$A$5:$A$264</c:f>
              <c:numCache>
                <c:formatCode>dd\ mmm\ yyyy</c:formatCode>
                <c:ptCount val="260"/>
                <c:pt idx="0">
                  <c:v>45170</c:v>
                </c:pt>
                <c:pt idx="1">
                  <c:v>45173</c:v>
                </c:pt>
                <c:pt idx="2">
                  <c:v>45174</c:v>
                </c:pt>
                <c:pt idx="3">
                  <c:v>45175</c:v>
                </c:pt>
                <c:pt idx="4">
                  <c:v>45176</c:v>
                </c:pt>
                <c:pt idx="5">
                  <c:v>45177</c:v>
                </c:pt>
                <c:pt idx="6">
                  <c:v>45180</c:v>
                </c:pt>
                <c:pt idx="7">
                  <c:v>45181</c:v>
                </c:pt>
                <c:pt idx="8">
                  <c:v>45182</c:v>
                </c:pt>
                <c:pt idx="9">
                  <c:v>45183</c:v>
                </c:pt>
                <c:pt idx="10">
                  <c:v>45184</c:v>
                </c:pt>
                <c:pt idx="11">
                  <c:v>45187</c:v>
                </c:pt>
                <c:pt idx="12">
                  <c:v>45188</c:v>
                </c:pt>
                <c:pt idx="13">
                  <c:v>45189</c:v>
                </c:pt>
                <c:pt idx="14">
                  <c:v>45190</c:v>
                </c:pt>
                <c:pt idx="15">
                  <c:v>45191</c:v>
                </c:pt>
                <c:pt idx="16">
                  <c:v>45194</c:v>
                </c:pt>
                <c:pt idx="17">
                  <c:v>45195</c:v>
                </c:pt>
                <c:pt idx="18">
                  <c:v>45196</c:v>
                </c:pt>
                <c:pt idx="19">
                  <c:v>45197</c:v>
                </c:pt>
                <c:pt idx="20">
                  <c:v>45198</c:v>
                </c:pt>
                <c:pt idx="21">
                  <c:v>45201</c:v>
                </c:pt>
                <c:pt idx="22">
                  <c:v>45202</c:v>
                </c:pt>
                <c:pt idx="23">
                  <c:v>45203</c:v>
                </c:pt>
                <c:pt idx="24">
                  <c:v>45204</c:v>
                </c:pt>
                <c:pt idx="25">
                  <c:v>45205</c:v>
                </c:pt>
                <c:pt idx="26">
                  <c:v>45208</c:v>
                </c:pt>
                <c:pt idx="27">
                  <c:v>45209</c:v>
                </c:pt>
                <c:pt idx="28">
                  <c:v>45210</c:v>
                </c:pt>
                <c:pt idx="29">
                  <c:v>45211</c:v>
                </c:pt>
                <c:pt idx="30">
                  <c:v>45212</c:v>
                </c:pt>
                <c:pt idx="31">
                  <c:v>45215</c:v>
                </c:pt>
                <c:pt idx="32">
                  <c:v>45216</c:v>
                </c:pt>
                <c:pt idx="33">
                  <c:v>45217</c:v>
                </c:pt>
                <c:pt idx="34">
                  <c:v>45218</c:v>
                </c:pt>
                <c:pt idx="35">
                  <c:v>45219</c:v>
                </c:pt>
                <c:pt idx="36">
                  <c:v>45222</c:v>
                </c:pt>
                <c:pt idx="37">
                  <c:v>45223</c:v>
                </c:pt>
                <c:pt idx="38">
                  <c:v>45224</c:v>
                </c:pt>
                <c:pt idx="39">
                  <c:v>45225</c:v>
                </c:pt>
                <c:pt idx="40">
                  <c:v>45226</c:v>
                </c:pt>
                <c:pt idx="41">
                  <c:v>45229</c:v>
                </c:pt>
                <c:pt idx="42">
                  <c:v>45230</c:v>
                </c:pt>
                <c:pt idx="43">
                  <c:v>45231</c:v>
                </c:pt>
                <c:pt idx="44">
                  <c:v>45232</c:v>
                </c:pt>
                <c:pt idx="45">
                  <c:v>45233</c:v>
                </c:pt>
                <c:pt idx="46">
                  <c:v>45236</c:v>
                </c:pt>
                <c:pt idx="47">
                  <c:v>45237</c:v>
                </c:pt>
                <c:pt idx="48">
                  <c:v>45238</c:v>
                </c:pt>
                <c:pt idx="49">
                  <c:v>45239</c:v>
                </c:pt>
                <c:pt idx="50">
                  <c:v>45240</c:v>
                </c:pt>
                <c:pt idx="51">
                  <c:v>45243</c:v>
                </c:pt>
                <c:pt idx="52">
                  <c:v>45244</c:v>
                </c:pt>
                <c:pt idx="53">
                  <c:v>45245</c:v>
                </c:pt>
                <c:pt idx="54">
                  <c:v>45246</c:v>
                </c:pt>
                <c:pt idx="55">
                  <c:v>45247</c:v>
                </c:pt>
                <c:pt idx="56">
                  <c:v>45250</c:v>
                </c:pt>
                <c:pt idx="57">
                  <c:v>45251</c:v>
                </c:pt>
                <c:pt idx="58">
                  <c:v>45252</c:v>
                </c:pt>
                <c:pt idx="59">
                  <c:v>45253</c:v>
                </c:pt>
                <c:pt idx="60">
                  <c:v>45254</c:v>
                </c:pt>
                <c:pt idx="61">
                  <c:v>45257</c:v>
                </c:pt>
                <c:pt idx="62">
                  <c:v>45258</c:v>
                </c:pt>
                <c:pt idx="63">
                  <c:v>45259</c:v>
                </c:pt>
                <c:pt idx="64">
                  <c:v>45260</c:v>
                </c:pt>
                <c:pt idx="65">
                  <c:v>45261</c:v>
                </c:pt>
                <c:pt idx="66">
                  <c:v>45264</c:v>
                </c:pt>
                <c:pt idx="67">
                  <c:v>45265</c:v>
                </c:pt>
                <c:pt idx="68">
                  <c:v>45266</c:v>
                </c:pt>
                <c:pt idx="69">
                  <c:v>45267</c:v>
                </c:pt>
                <c:pt idx="70">
                  <c:v>45268</c:v>
                </c:pt>
                <c:pt idx="71">
                  <c:v>45271</c:v>
                </c:pt>
                <c:pt idx="72">
                  <c:v>45272</c:v>
                </c:pt>
                <c:pt idx="73">
                  <c:v>45273</c:v>
                </c:pt>
                <c:pt idx="74">
                  <c:v>45274</c:v>
                </c:pt>
                <c:pt idx="75">
                  <c:v>45275</c:v>
                </c:pt>
                <c:pt idx="76">
                  <c:v>45278</c:v>
                </c:pt>
                <c:pt idx="77">
                  <c:v>45279</c:v>
                </c:pt>
                <c:pt idx="78">
                  <c:v>45280</c:v>
                </c:pt>
                <c:pt idx="79">
                  <c:v>45281</c:v>
                </c:pt>
                <c:pt idx="80">
                  <c:v>45282</c:v>
                </c:pt>
                <c:pt idx="81">
                  <c:v>45286</c:v>
                </c:pt>
                <c:pt idx="82">
                  <c:v>45287</c:v>
                </c:pt>
                <c:pt idx="83">
                  <c:v>45288</c:v>
                </c:pt>
                <c:pt idx="84">
                  <c:v>45289</c:v>
                </c:pt>
                <c:pt idx="85">
                  <c:v>45293</c:v>
                </c:pt>
                <c:pt idx="86">
                  <c:v>45294</c:v>
                </c:pt>
                <c:pt idx="87">
                  <c:v>45295</c:v>
                </c:pt>
                <c:pt idx="88">
                  <c:v>45296</c:v>
                </c:pt>
                <c:pt idx="89">
                  <c:v>45299</c:v>
                </c:pt>
                <c:pt idx="90">
                  <c:v>45300</c:v>
                </c:pt>
                <c:pt idx="91">
                  <c:v>45301</c:v>
                </c:pt>
                <c:pt idx="92">
                  <c:v>45302</c:v>
                </c:pt>
                <c:pt idx="93">
                  <c:v>45303</c:v>
                </c:pt>
                <c:pt idx="94">
                  <c:v>45306</c:v>
                </c:pt>
                <c:pt idx="95">
                  <c:v>45307</c:v>
                </c:pt>
                <c:pt idx="96">
                  <c:v>45308</c:v>
                </c:pt>
                <c:pt idx="97">
                  <c:v>45309</c:v>
                </c:pt>
                <c:pt idx="98">
                  <c:v>45310</c:v>
                </c:pt>
                <c:pt idx="99">
                  <c:v>45313</c:v>
                </c:pt>
                <c:pt idx="100">
                  <c:v>45314</c:v>
                </c:pt>
                <c:pt idx="101">
                  <c:v>45315</c:v>
                </c:pt>
                <c:pt idx="102">
                  <c:v>45316</c:v>
                </c:pt>
                <c:pt idx="103">
                  <c:v>45317</c:v>
                </c:pt>
                <c:pt idx="104">
                  <c:v>45320</c:v>
                </c:pt>
                <c:pt idx="105">
                  <c:v>45321</c:v>
                </c:pt>
                <c:pt idx="106">
                  <c:v>45322</c:v>
                </c:pt>
                <c:pt idx="107">
                  <c:v>45323</c:v>
                </c:pt>
                <c:pt idx="108">
                  <c:v>45324</c:v>
                </c:pt>
                <c:pt idx="109">
                  <c:v>45327</c:v>
                </c:pt>
                <c:pt idx="110">
                  <c:v>45328</c:v>
                </c:pt>
                <c:pt idx="111">
                  <c:v>45329</c:v>
                </c:pt>
                <c:pt idx="112">
                  <c:v>45330</c:v>
                </c:pt>
                <c:pt idx="113">
                  <c:v>45331</c:v>
                </c:pt>
                <c:pt idx="114">
                  <c:v>45334</c:v>
                </c:pt>
                <c:pt idx="115">
                  <c:v>45335</c:v>
                </c:pt>
                <c:pt idx="116">
                  <c:v>45336</c:v>
                </c:pt>
                <c:pt idx="117">
                  <c:v>45337</c:v>
                </c:pt>
                <c:pt idx="118">
                  <c:v>45338</c:v>
                </c:pt>
                <c:pt idx="119">
                  <c:v>45341</c:v>
                </c:pt>
                <c:pt idx="120">
                  <c:v>45342</c:v>
                </c:pt>
                <c:pt idx="121">
                  <c:v>45343</c:v>
                </c:pt>
                <c:pt idx="122">
                  <c:v>45344</c:v>
                </c:pt>
                <c:pt idx="123">
                  <c:v>45345</c:v>
                </c:pt>
                <c:pt idx="124">
                  <c:v>45348</c:v>
                </c:pt>
                <c:pt idx="125">
                  <c:v>45349</c:v>
                </c:pt>
                <c:pt idx="126">
                  <c:v>45350</c:v>
                </c:pt>
                <c:pt idx="127">
                  <c:v>45351</c:v>
                </c:pt>
                <c:pt idx="128">
                  <c:v>45352</c:v>
                </c:pt>
                <c:pt idx="129">
                  <c:v>45355</c:v>
                </c:pt>
                <c:pt idx="130">
                  <c:v>45356</c:v>
                </c:pt>
                <c:pt idx="131">
                  <c:v>45357</c:v>
                </c:pt>
                <c:pt idx="132">
                  <c:v>45358</c:v>
                </c:pt>
                <c:pt idx="133">
                  <c:v>45359</c:v>
                </c:pt>
                <c:pt idx="134">
                  <c:v>45362</c:v>
                </c:pt>
                <c:pt idx="135">
                  <c:v>45363</c:v>
                </c:pt>
                <c:pt idx="136">
                  <c:v>45364</c:v>
                </c:pt>
                <c:pt idx="137">
                  <c:v>45365</c:v>
                </c:pt>
                <c:pt idx="138">
                  <c:v>45366</c:v>
                </c:pt>
                <c:pt idx="139">
                  <c:v>45369</c:v>
                </c:pt>
                <c:pt idx="140">
                  <c:v>45370</c:v>
                </c:pt>
                <c:pt idx="141">
                  <c:v>45371</c:v>
                </c:pt>
                <c:pt idx="142">
                  <c:v>45372</c:v>
                </c:pt>
                <c:pt idx="143">
                  <c:v>45373</c:v>
                </c:pt>
                <c:pt idx="144">
                  <c:v>45376</c:v>
                </c:pt>
                <c:pt idx="145">
                  <c:v>45377</c:v>
                </c:pt>
                <c:pt idx="146">
                  <c:v>45378</c:v>
                </c:pt>
                <c:pt idx="147">
                  <c:v>45379</c:v>
                </c:pt>
                <c:pt idx="148">
                  <c:v>45383</c:v>
                </c:pt>
                <c:pt idx="149">
                  <c:v>45384</c:v>
                </c:pt>
                <c:pt idx="150">
                  <c:v>45385</c:v>
                </c:pt>
                <c:pt idx="151">
                  <c:v>45386</c:v>
                </c:pt>
                <c:pt idx="152">
                  <c:v>45387</c:v>
                </c:pt>
                <c:pt idx="153">
                  <c:v>45390</c:v>
                </c:pt>
                <c:pt idx="154">
                  <c:v>45391</c:v>
                </c:pt>
                <c:pt idx="155">
                  <c:v>45392</c:v>
                </c:pt>
                <c:pt idx="156">
                  <c:v>45393</c:v>
                </c:pt>
                <c:pt idx="157">
                  <c:v>45394</c:v>
                </c:pt>
                <c:pt idx="158">
                  <c:v>45397</c:v>
                </c:pt>
                <c:pt idx="159">
                  <c:v>45398</c:v>
                </c:pt>
                <c:pt idx="160">
                  <c:v>45399</c:v>
                </c:pt>
                <c:pt idx="161">
                  <c:v>45400</c:v>
                </c:pt>
                <c:pt idx="162">
                  <c:v>45401</c:v>
                </c:pt>
                <c:pt idx="163">
                  <c:v>45404</c:v>
                </c:pt>
                <c:pt idx="164">
                  <c:v>45405</c:v>
                </c:pt>
                <c:pt idx="165">
                  <c:v>45406</c:v>
                </c:pt>
                <c:pt idx="166">
                  <c:v>45407</c:v>
                </c:pt>
                <c:pt idx="167">
                  <c:v>45408</c:v>
                </c:pt>
                <c:pt idx="168">
                  <c:v>45411</c:v>
                </c:pt>
                <c:pt idx="169">
                  <c:v>45412</c:v>
                </c:pt>
                <c:pt idx="170">
                  <c:v>45413</c:v>
                </c:pt>
                <c:pt idx="171">
                  <c:v>45414</c:v>
                </c:pt>
                <c:pt idx="172">
                  <c:v>45415</c:v>
                </c:pt>
                <c:pt idx="173">
                  <c:v>45418</c:v>
                </c:pt>
                <c:pt idx="174">
                  <c:v>45419</c:v>
                </c:pt>
                <c:pt idx="175">
                  <c:v>45420</c:v>
                </c:pt>
                <c:pt idx="176">
                  <c:v>45421</c:v>
                </c:pt>
                <c:pt idx="177">
                  <c:v>45422</c:v>
                </c:pt>
                <c:pt idx="178">
                  <c:v>45425</c:v>
                </c:pt>
                <c:pt idx="179">
                  <c:v>45426</c:v>
                </c:pt>
                <c:pt idx="180">
                  <c:v>45427</c:v>
                </c:pt>
                <c:pt idx="181">
                  <c:v>45428</c:v>
                </c:pt>
                <c:pt idx="182">
                  <c:v>45429</c:v>
                </c:pt>
                <c:pt idx="183">
                  <c:v>45432</c:v>
                </c:pt>
                <c:pt idx="184">
                  <c:v>45433</c:v>
                </c:pt>
                <c:pt idx="185">
                  <c:v>45434</c:v>
                </c:pt>
                <c:pt idx="186">
                  <c:v>45435</c:v>
                </c:pt>
                <c:pt idx="187">
                  <c:v>45436</c:v>
                </c:pt>
                <c:pt idx="188">
                  <c:v>45439</c:v>
                </c:pt>
                <c:pt idx="189">
                  <c:v>45440</c:v>
                </c:pt>
                <c:pt idx="190">
                  <c:v>45441</c:v>
                </c:pt>
                <c:pt idx="191">
                  <c:v>45442</c:v>
                </c:pt>
                <c:pt idx="192">
                  <c:v>45443</c:v>
                </c:pt>
                <c:pt idx="193">
                  <c:v>45446</c:v>
                </c:pt>
                <c:pt idx="194">
                  <c:v>45447</c:v>
                </c:pt>
                <c:pt idx="195">
                  <c:v>45448</c:v>
                </c:pt>
                <c:pt idx="196">
                  <c:v>45449</c:v>
                </c:pt>
                <c:pt idx="197">
                  <c:v>45450</c:v>
                </c:pt>
                <c:pt idx="198">
                  <c:v>45453</c:v>
                </c:pt>
                <c:pt idx="199">
                  <c:v>45454</c:v>
                </c:pt>
                <c:pt idx="200">
                  <c:v>45455</c:v>
                </c:pt>
                <c:pt idx="201">
                  <c:v>45456</c:v>
                </c:pt>
                <c:pt idx="202">
                  <c:v>45457</c:v>
                </c:pt>
                <c:pt idx="203">
                  <c:v>45460</c:v>
                </c:pt>
                <c:pt idx="204">
                  <c:v>45461</c:v>
                </c:pt>
                <c:pt idx="205">
                  <c:v>45462</c:v>
                </c:pt>
                <c:pt idx="206">
                  <c:v>45463</c:v>
                </c:pt>
                <c:pt idx="207">
                  <c:v>45464</c:v>
                </c:pt>
                <c:pt idx="208">
                  <c:v>45467</c:v>
                </c:pt>
                <c:pt idx="209">
                  <c:v>45468</c:v>
                </c:pt>
                <c:pt idx="210">
                  <c:v>45469</c:v>
                </c:pt>
                <c:pt idx="211">
                  <c:v>45470</c:v>
                </c:pt>
                <c:pt idx="212">
                  <c:v>45471</c:v>
                </c:pt>
                <c:pt idx="213">
                  <c:v>45474</c:v>
                </c:pt>
                <c:pt idx="214">
                  <c:v>45475</c:v>
                </c:pt>
                <c:pt idx="215">
                  <c:v>45476</c:v>
                </c:pt>
                <c:pt idx="216">
                  <c:v>45477</c:v>
                </c:pt>
                <c:pt idx="217">
                  <c:v>45478</c:v>
                </c:pt>
                <c:pt idx="218">
                  <c:v>45481</c:v>
                </c:pt>
                <c:pt idx="219">
                  <c:v>45482</c:v>
                </c:pt>
                <c:pt idx="220">
                  <c:v>45483</c:v>
                </c:pt>
                <c:pt idx="221">
                  <c:v>45484</c:v>
                </c:pt>
                <c:pt idx="222">
                  <c:v>45485</c:v>
                </c:pt>
                <c:pt idx="223">
                  <c:v>45488</c:v>
                </c:pt>
                <c:pt idx="224">
                  <c:v>45489</c:v>
                </c:pt>
                <c:pt idx="225">
                  <c:v>45490</c:v>
                </c:pt>
                <c:pt idx="226">
                  <c:v>45491</c:v>
                </c:pt>
                <c:pt idx="227">
                  <c:v>45492</c:v>
                </c:pt>
                <c:pt idx="228">
                  <c:v>45495</c:v>
                </c:pt>
                <c:pt idx="229">
                  <c:v>45496</c:v>
                </c:pt>
                <c:pt idx="230">
                  <c:v>45497</c:v>
                </c:pt>
                <c:pt idx="231">
                  <c:v>45498</c:v>
                </c:pt>
                <c:pt idx="232">
                  <c:v>45499</c:v>
                </c:pt>
                <c:pt idx="233">
                  <c:v>45502</c:v>
                </c:pt>
                <c:pt idx="234">
                  <c:v>45503</c:v>
                </c:pt>
                <c:pt idx="235">
                  <c:v>45504</c:v>
                </c:pt>
                <c:pt idx="236">
                  <c:v>45505</c:v>
                </c:pt>
                <c:pt idx="237">
                  <c:v>45506</c:v>
                </c:pt>
                <c:pt idx="238">
                  <c:v>45509</c:v>
                </c:pt>
                <c:pt idx="239">
                  <c:v>45510</c:v>
                </c:pt>
                <c:pt idx="240">
                  <c:v>45511</c:v>
                </c:pt>
                <c:pt idx="241">
                  <c:v>45512</c:v>
                </c:pt>
                <c:pt idx="242">
                  <c:v>45513</c:v>
                </c:pt>
                <c:pt idx="243">
                  <c:v>45516</c:v>
                </c:pt>
                <c:pt idx="244">
                  <c:v>45517</c:v>
                </c:pt>
                <c:pt idx="245">
                  <c:v>45518</c:v>
                </c:pt>
                <c:pt idx="246">
                  <c:v>45519</c:v>
                </c:pt>
                <c:pt idx="247">
                  <c:v>45520</c:v>
                </c:pt>
                <c:pt idx="248">
                  <c:v>45523</c:v>
                </c:pt>
                <c:pt idx="249">
                  <c:v>45524</c:v>
                </c:pt>
                <c:pt idx="250">
                  <c:v>45525</c:v>
                </c:pt>
                <c:pt idx="251">
                  <c:v>45526</c:v>
                </c:pt>
                <c:pt idx="252">
                  <c:v>45527</c:v>
                </c:pt>
                <c:pt idx="253">
                  <c:v>45530</c:v>
                </c:pt>
                <c:pt idx="254">
                  <c:v>45531</c:v>
                </c:pt>
                <c:pt idx="255">
                  <c:v>45532</c:v>
                </c:pt>
                <c:pt idx="256">
                  <c:v>45533</c:v>
                </c:pt>
                <c:pt idx="257">
                  <c:v>45534</c:v>
                </c:pt>
                <c:pt idx="258">
                  <c:v>45537</c:v>
                </c:pt>
                <c:pt idx="259">
                  <c:v>45538</c:v>
                </c:pt>
              </c:numCache>
            </c:numRef>
          </c:cat>
          <c:val>
            <c:numRef>
              <c:f>'Figure 9'!$C$5:$C$264</c:f>
              <c:numCache>
                <c:formatCode>#,##0.0000</c:formatCode>
                <c:ptCount val="260"/>
                <c:pt idx="0">
                  <c:v>82.75</c:v>
                </c:pt>
                <c:pt idx="1">
                  <c:v>78.7</c:v>
                </c:pt>
                <c:pt idx="2">
                  <c:v>82.5</c:v>
                </c:pt>
                <c:pt idx="3">
                  <c:v>77.2</c:v>
                </c:pt>
                <c:pt idx="4">
                  <c:v>81.5</c:v>
                </c:pt>
                <c:pt idx="5">
                  <c:v>85.8</c:v>
                </c:pt>
                <c:pt idx="6">
                  <c:v>94.95</c:v>
                </c:pt>
                <c:pt idx="7">
                  <c:v>89.3</c:v>
                </c:pt>
                <c:pt idx="8">
                  <c:v>94.75</c:v>
                </c:pt>
                <c:pt idx="9">
                  <c:v>90.05</c:v>
                </c:pt>
                <c:pt idx="10">
                  <c:v>92.75</c:v>
                </c:pt>
                <c:pt idx="11">
                  <c:v>86.05</c:v>
                </c:pt>
                <c:pt idx="12">
                  <c:v>95</c:v>
                </c:pt>
                <c:pt idx="13">
                  <c:v>97.25</c:v>
                </c:pt>
                <c:pt idx="14">
                  <c:v>100.02500000000001</c:v>
                </c:pt>
                <c:pt idx="15">
                  <c:v>102.25</c:v>
                </c:pt>
                <c:pt idx="16">
                  <c:v>113.02500000000001</c:v>
                </c:pt>
                <c:pt idx="17">
                  <c:v>99.45</c:v>
                </c:pt>
                <c:pt idx="18">
                  <c:v>100.75</c:v>
                </c:pt>
                <c:pt idx="19">
                  <c:v>98.5</c:v>
                </c:pt>
                <c:pt idx="20">
                  <c:v>95</c:v>
                </c:pt>
                <c:pt idx="21">
                  <c:v>80.95</c:v>
                </c:pt>
                <c:pt idx="22">
                  <c:v>75</c:v>
                </c:pt>
                <c:pt idx="23">
                  <c:v>78.25</c:v>
                </c:pt>
                <c:pt idx="24">
                  <c:v>63</c:v>
                </c:pt>
                <c:pt idx="25">
                  <c:v>77</c:v>
                </c:pt>
                <c:pt idx="26">
                  <c:v>95</c:v>
                </c:pt>
                <c:pt idx="27">
                  <c:v>112</c:v>
                </c:pt>
                <c:pt idx="28">
                  <c:v>112</c:v>
                </c:pt>
                <c:pt idx="29">
                  <c:v>120</c:v>
                </c:pt>
                <c:pt idx="30">
                  <c:v>138</c:v>
                </c:pt>
                <c:pt idx="31">
                  <c:v>107.4</c:v>
                </c:pt>
                <c:pt idx="32">
                  <c:v>100.5</c:v>
                </c:pt>
                <c:pt idx="33">
                  <c:v>108.75</c:v>
                </c:pt>
                <c:pt idx="34">
                  <c:v>101</c:v>
                </c:pt>
                <c:pt idx="35">
                  <c:v>106.5</c:v>
                </c:pt>
                <c:pt idx="36">
                  <c:v>119</c:v>
                </c:pt>
                <c:pt idx="37">
                  <c:v>119</c:v>
                </c:pt>
                <c:pt idx="38">
                  <c:v>119.75</c:v>
                </c:pt>
                <c:pt idx="39">
                  <c:v>119</c:v>
                </c:pt>
                <c:pt idx="40">
                  <c:v>119</c:v>
                </c:pt>
                <c:pt idx="41">
                  <c:v>122</c:v>
                </c:pt>
                <c:pt idx="42">
                  <c:v>100</c:v>
                </c:pt>
                <c:pt idx="43">
                  <c:v>88</c:v>
                </c:pt>
                <c:pt idx="44">
                  <c:v>97.5</c:v>
                </c:pt>
                <c:pt idx="45">
                  <c:v>102.5</c:v>
                </c:pt>
                <c:pt idx="46">
                  <c:v>100.5</c:v>
                </c:pt>
                <c:pt idx="47">
                  <c:v>105.4</c:v>
                </c:pt>
                <c:pt idx="48">
                  <c:v>105.87</c:v>
                </c:pt>
                <c:pt idx="49">
                  <c:v>103</c:v>
                </c:pt>
                <c:pt idx="50">
                  <c:v>103.5</c:v>
                </c:pt>
                <c:pt idx="51">
                  <c:v>93</c:v>
                </c:pt>
                <c:pt idx="52">
                  <c:v>99</c:v>
                </c:pt>
                <c:pt idx="53">
                  <c:v>106</c:v>
                </c:pt>
                <c:pt idx="54">
                  <c:v>106</c:v>
                </c:pt>
                <c:pt idx="55">
                  <c:v>104</c:v>
                </c:pt>
                <c:pt idx="56">
                  <c:v>114.75</c:v>
                </c:pt>
                <c:pt idx="57">
                  <c:v>110</c:v>
                </c:pt>
                <c:pt idx="58">
                  <c:v>108.8</c:v>
                </c:pt>
                <c:pt idx="59">
                  <c:v>120</c:v>
                </c:pt>
                <c:pt idx="60">
                  <c:v>119.5</c:v>
                </c:pt>
                <c:pt idx="61">
                  <c:v>112.75</c:v>
                </c:pt>
                <c:pt idx="62">
                  <c:v>111</c:v>
                </c:pt>
                <c:pt idx="63">
                  <c:v>103.2</c:v>
                </c:pt>
                <c:pt idx="64">
                  <c:v>105.5</c:v>
                </c:pt>
                <c:pt idx="65">
                  <c:v>106.5</c:v>
                </c:pt>
                <c:pt idx="66">
                  <c:v>97.75</c:v>
                </c:pt>
                <c:pt idx="67">
                  <c:v>93.1</c:v>
                </c:pt>
                <c:pt idx="68">
                  <c:v>94.3</c:v>
                </c:pt>
                <c:pt idx="69">
                  <c:v>96.51</c:v>
                </c:pt>
                <c:pt idx="70">
                  <c:v>94.8</c:v>
                </c:pt>
                <c:pt idx="71">
                  <c:v>87.25</c:v>
                </c:pt>
                <c:pt idx="72">
                  <c:v>84.575000000000003</c:v>
                </c:pt>
                <c:pt idx="73">
                  <c:v>83.8</c:v>
                </c:pt>
                <c:pt idx="74">
                  <c:v>83</c:v>
                </c:pt>
                <c:pt idx="75">
                  <c:v>73.150000000000006</c:v>
                </c:pt>
                <c:pt idx="76">
                  <c:v>76.25</c:v>
                </c:pt>
                <c:pt idx="77">
                  <c:v>72.400000000000006</c:v>
                </c:pt>
                <c:pt idx="78">
                  <c:v>71.25</c:v>
                </c:pt>
                <c:pt idx="79">
                  <c:v>74.5</c:v>
                </c:pt>
                <c:pt idx="80">
                  <c:v>78</c:v>
                </c:pt>
                <c:pt idx="81" formatCode="General">
                  <c:v>78</c:v>
                </c:pt>
                <c:pt idx="82">
                  <c:v>80.599999999999994</c:v>
                </c:pt>
                <c:pt idx="83">
                  <c:v>77</c:v>
                </c:pt>
                <c:pt idx="84">
                  <c:v>78.5</c:v>
                </c:pt>
                <c:pt idx="85">
                  <c:v>71.5</c:v>
                </c:pt>
                <c:pt idx="86">
                  <c:v>81.2</c:v>
                </c:pt>
                <c:pt idx="87">
                  <c:v>84.1</c:v>
                </c:pt>
                <c:pt idx="88">
                  <c:v>87.15</c:v>
                </c:pt>
                <c:pt idx="89">
                  <c:v>80.2</c:v>
                </c:pt>
                <c:pt idx="90">
                  <c:v>79</c:v>
                </c:pt>
                <c:pt idx="91">
                  <c:v>79</c:v>
                </c:pt>
                <c:pt idx="92">
                  <c:v>78.900000000000006</c:v>
                </c:pt>
                <c:pt idx="93">
                  <c:v>80.495000000000005</c:v>
                </c:pt>
                <c:pt idx="94">
                  <c:v>76.5</c:v>
                </c:pt>
                <c:pt idx="95">
                  <c:v>75.25</c:v>
                </c:pt>
                <c:pt idx="96">
                  <c:v>68.45</c:v>
                </c:pt>
                <c:pt idx="97">
                  <c:v>69.424999999999997</c:v>
                </c:pt>
                <c:pt idx="98">
                  <c:v>68.849999999999994</c:v>
                </c:pt>
                <c:pt idx="99">
                  <c:v>65.900000000000006</c:v>
                </c:pt>
                <c:pt idx="100">
                  <c:v>65.5</c:v>
                </c:pt>
                <c:pt idx="101">
                  <c:v>70.25</c:v>
                </c:pt>
                <c:pt idx="102">
                  <c:v>67.099999999999994</c:v>
                </c:pt>
                <c:pt idx="103">
                  <c:v>68.95</c:v>
                </c:pt>
                <c:pt idx="104">
                  <c:v>69.75</c:v>
                </c:pt>
                <c:pt idx="105">
                  <c:v>73.900000000000006</c:v>
                </c:pt>
                <c:pt idx="106">
                  <c:v>74.500500000000002</c:v>
                </c:pt>
                <c:pt idx="107">
                  <c:v>69</c:v>
                </c:pt>
                <c:pt idx="108">
                  <c:v>69.5</c:v>
                </c:pt>
                <c:pt idx="109">
                  <c:v>69.55</c:v>
                </c:pt>
                <c:pt idx="110">
                  <c:v>72.25</c:v>
                </c:pt>
                <c:pt idx="111">
                  <c:v>71.14</c:v>
                </c:pt>
                <c:pt idx="112">
                  <c:v>69.150000000000006</c:v>
                </c:pt>
                <c:pt idx="113">
                  <c:v>67.650000000000006</c:v>
                </c:pt>
                <c:pt idx="114">
                  <c:v>62.6</c:v>
                </c:pt>
                <c:pt idx="115">
                  <c:v>61.75</c:v>
                </c:pt>
                <c:pt idx="116">
                  <c:v>59.26</c:v>
                </c:pt>
                <c:pt idx="117">
                  <c:v>60</c:v>
                </c:pt>
                <c:pt idx="118">
                  <c:v>59.5</c:v>
                </c:pt>
                <c:pt idx="119">
                  <c:v>55.3</c:v>
                </c:pt>
                <c:pt idx="120">
                  <c:v>56.805</c:v>
                </c:pt>
                <c:pt idx="121">
                  <c:v>58.575000000000003</c:v>
                </c:pt>
                <c:pt idx="122">
                  <c:v>57.725000000000001</c:v>
                </c:pt>
                <c:pt idx="123">
                  <c:v>58.45</c:v>
                </c:pt>
                <c:pt idx="124">
                  <c:v>60.3</c:v>
                </c:pt>
                <c:pt idx="125">
                  <c:v>61.05</c:v>
                </c:pt>
                <c:pt idx="126">
                  <c:v>63</c:v>
                </c:pt>
                <c:pt idx="127">
                  <c:v>63.75</c:v>
                </c:pt>
                <c:pt idx="128">
                  <c:v>67.400000000000006</c:v>
                </c:pt>
                <c:pt idx="129">
                  <c:v>69.3</c:v>
                </c:pt>
                <c:pt idx="130">
                  <c:v>71.5</c:v>
                </c:pt>
                <c:pt idx="131">
                  <c:v>67.75</c:v>
                </c:pt>
                <c:pt idx="132">
                  <c:v>66.3</c:v>
                </c:pt>
                <c:pt idx="133">
                  <c:v>68</c:v>
                </c:pt>
                <c:pt idx="134">
                  <c:v>64</c:v>
                </c:pt>
                <c:pt idx="135">
                  <c:v>62.6</c:v>
                </c:pt>
                <c:pt idx="136">
                  <c:v>62.15</c:v>
                </c:pt>
                <c:pt idx="137">
                  <c:v>64.599999999999994</c:v>
                </c:pt>
                <c:pt idx="138">
                  <c:v>69.150000000000006</c:v>
                </c:pt>
                <c:pt idx="139">
                  <c:v>70.05</c:v>
                </c:pt>
                <c:pt idx="140">
                  <c:v>74.325000000000003</c:v>
                </c:pt>
                <c:pt idx="141">
                  <c:v>70.099999999999994</c:v>
                </c:pt>
                <c:pt idx="142">
                  <c:v>67</c:v>
                </c:pt>
                <c:pt idx="143">
                  <c:v>71.099999999999994</c:v>
                </c:pt>
                <c:pt idx="144">
                  <c:v>73</c:v>
                </c:pt>
                <c:pt idx="145">
                  <c:v>68.7</c:v>
                </c:pt>
                <c:pt idx="146">
                  <c:v>68.900000000000006</c:v>
                </c:pt>
                <c:pt idx="147">
                  <c:v>66</c:v>
                </c:pt>
                <c:pt idx="148" formatCode="General">
                  <c:v>66</c:v>
                </c:pt>
                <c:pt idx="149">
                  <c:v>64.099999999999994</c:v>
                </c:pt>
                <c:pt idx="150">
                  <c:v>62.25</c:v>
                </c:pt>
                <c:pt idx="151">
                  <c:v>61.65</c:v>
                </c:pt>
                <c:pt idx="152">
                  <c:v>63.55</c:v>
                </c:pt>
                <c:pt idx="153">
                  <c:v>67</c:v>
                </c:pt>
                <c:pt idx="154">
                  <c:v>65.599999999999994</c:v>
                </c:pt>
                <c:pt idx="155">
                  <c:v>65.8</c:v>
                </c:pt>
                <c:pt idx="156">
                  <c:v>70.8</c:v>
                </c:pt>
                <c:pt idx="157">
                  <c:v>73.7</c:v>
                </c:pt>
                <c:pt idx="158">
                  <c:v>77.400000000000006</c:v>
                </c:pt>
                <c:pt idx="159">
                  <c:v>84.15</c:v>
                </c:pt>
                <c:pt idx="160">
                  <c:v>78.7</c:v>
                </c:pt>
                <c:pt idx="161">
                  <c:v>79.900000000000006</c:v>
                </c:pt>
                <c:pt idx="162">
                  <c:v>76.849999999999994</c:v>
                </c:pt>
                <c:pt idx="163">
                  <c:v>73.25</c:v>
                </c:pt>
                <c:pt idx="164">
                  <c:v>71</c:v>
                </c:pt>
                <c:pt idx="165">
                  <c:v>75.75</c:v>
                </c:pt>
                <c:pt idx="166">
                  <c:v>77.25</c:v>
                </c:pt>
                <c:pt idx="167">
                  <c:v>74.325000000000003</c:v>
                </c:pt>
                <c:pt idx="168">
                  <c:v>70.349999999999994</c:v>
                </c:pt>
                <c:pt idx="169">
                  <c:v>73.2</c:v>
                </c:pt>
                <c:pt idx="170">
                  <c:v>69.3</c:v>
                </c:pt>
                <c:pt idx="171">
                  <c:v>75.5</c:v>
                </c:pt>
                <c:pt idx="172">
                  <c:v>73.400000000000006</c:v>
                </c:pt>
                <c:pt idx="173" formatCode="General">
                  <c:v>73.400000000000006</c:v>
                </c:pt>
                <c:pt idx="174">
                  <c:v>76</c:v>
                </c:pt>
                <c:pt idx="175">
                  <c:v>73.75</c:v>
                </c:pt>
                <c:pt idx="176">
                  <c:v>74.275000000000006</c:v>
                </c:pt>
                <c:pt idx="177">
                  <c:v>69.5</c:v>
                </c:pt>
                <c:pt idx="178">
                  <c:v>68.2</c:v>
                </c:pt>
                <c:pt idx="179">
                  <c:v>70.25</c:v>
                </c:pt>
                <c:pt idx="180">
                  <c:v>71.3</c:v>
                </c:pt>
                <c:pt idx="181">
                  <c:v>73</c:v>
                </c:pt>
                <c:pt idx="182">
                  <c:v>73.5</c:v>
                </c:pt>
                <c:pt idx="183">
                  <c:v>78</c:v>
                </c:pt>
                <c:pt idx="184">
                  <c:v>79.12</c:v>
                </c:pt>
                <c:pt idx="185">
                  <c:v>82.75</c:v>
                </c:pt>
                <c:pt idx="186">
                  <c:v>86.3</c:v>
                </c:pt>
                <c:pt idx="187">
                  <c:v>82.45</c:v>
                </c:pt>
                <c:pt idx="188" formatCode="General">
                  <c:v>82.45</c:v>
                </c:pt>
                <c:pt idx="189">
                  <c:v>81.5</c:v>
                </c:pt>
                <c:pt idx="190">
                  <c:v>81.7</c:v>
                </c:pt>
                <c:pt idx="191">
                  <c:v>83.4</c:v>
                </c:pt>
                <c:pt idx="192">
                  <c:v>82.3</c:v>
                </c:pt>
                <c:pt idx="193">
                  <c:v>87.6</c:v>
                </c:pt>
                <c:pt idx="194">
                  <c:v>81.75</c:v>
                </c:pt>
                <c:pt idx="195">
                  <c:v>81</c:v>
                </c:pt>
                <c:pt idx="196">
                  <c:v>79.650000000000006</c:v>
                </c:pt>
                <c:pt idx="197">
                  <c:v>78.150000000000006</c:v>
                </c:pt>
                <c:pt idx="198">
                  <c:v>83.1</c:v>
                </c:pt>
                <c:pt idx="199">
                  <c:v>81.545000000000002</c:v>
                </c:pt>
                <c:pt idx="200">
                  <c:v>84.1</c:v>
                </c:pt>
                <c:pt idx="201">
                  <c:v>83.75</c:v>
                </c:pt>
                <c:pt idx="202">
                  <c:v>83.5</c:v>
                </c:pt>
                <c:pt idx="203">
                  <c:v>82</c:v>
                </c:pt>
                <c:pt idx="204">
                  <c:v>81.849999999999994</c:v>
                </c:pt>
                <c:pt idx="205">
                  <c:v>83.5</c:v>
                </c:pt>
                <c:pt idx="206">
                  <c:v>80.55</c:v>
                </c:pt>
                <c:pt idx="207">
                  <c:v>80.400000000000006</c:v>
                </c:pt>
                <c:pt idx="208">
                  <c:v>81.3</c:v>
                </c:pt>
                <c:pt idx="209">
                  <c:v>82.55</c:v>
                </c:pt>
                <c:pt idx="210">
                  <c:v>79.599999999999994</c:v>
                </c:pt>
                <c:pt idx="211">
                  <c:v>79.75</c:v>
                </c:pt>
                <c:pt idx="212">
                  <c:v>79.75</c:v>
                </c:pt>
                <c:pt idx="213">
                  <c:v>78.8</c:v>
                </c:pt>
                <c:pt idx="214">
                  <c:v>78.56</c:v>
                </c:pt>
                <c:pt idx="215">
                  <c:v>75.95</c:v>
                </c:pt>
                <c:pt idx="216">
                  <c:v>78.25</c:v>
                </c:pt>
                <c:pt idx="217">
                  <c:v>77.849999999999994</c:v>
                </c:pt>
                <c:pt idx="218">
                  <c:v>74.3</c:v>
                </c:pt>
                <c:pt idx="219">
                  <c:v>71.95</c:v>
                </c:pt>
                <c:pt idx="220">
                  <c:v>70.55</c:v>
                </c:pt>
                <c:pt idx="221">
                  <c:v>72.194999999999993</c:v>
                </c:pt>
                <c:pt idx="222">
                  <c:v>73.5</c:v>
                </c:pt>
                <c:pt idx="223">
                  <c:v>71.8</c:v>
                </c:pt>
                <c:pt idx="224">
                  <c:v>76</c:v>
                </c:pt>
                <c:pt idx="225">
                  <c:v>73.3</c:v>
                </c:pt>
                <c:pt idx="226">
                  <c:v>74.5</c:v>
                </c:pt>
                <c:pt idx="227">
                  <c:v>73.39</c:v>
                </c:pt>
                <c:pt idx="228">
                  <c:v>73</c:v>
                </c:pt>
                <c:pt idx="229">
                  <c:v>72.349999999999994</c:v>
                </c:pt>
                <c:pt idx="230">
                  <c:v>74.8</c:v>
                </c:pt>
                <c:pt idx="231">
                  <c:v>73</c:v>
                </c:pt>
                <c:pt idx="232">
                  <c:v>75.2</c:v>
                </c:pt>
                <c:pt idx="233">
                  <c:v>78.2</c:v>
                </c:pt>
                <c:pt idx="234">
                  <c:v>79.174999999999997</c:v>
                </c:pt>
                <c:pt idx="235">
                  <c:v>82</c:v>
                </c:pt>
                <c:pt idx="236">
                  <c:v>84.15</c:v>
                </c:pt>
                <c:pt idx="237">
                  <c:v>83</c:v>
                </c:pt>
                <c:pt idx="238">
                  <c:v>78.25</c:v>
                </c:pt>
                <c:pt idx="239">
                  <c:v>79.900000000000006</c:v>
                </c:pt>
                <c:pt idx="240">
                  <c:v>82.65</c:v>
                </c:pt>
                <c:pt idx="241">
                  <c:v>78</c:v>
                </c:pt>
                <c:pt idx="242">
                  <c:v>81.45</c:v>
                </c:pt>
                <c:pt idx="243">
                  <c:v>85</c:v>
                </c:pt>
                <c:pt idx="244">
                  <c:v>83.2</c:v>
                </c:pt>
                <c:pt idx="245">
                  <c:v>78</c:v>
                </c:pt>
                <c:pt idx="246">
                  <c:v>77.75</c:v>
                </c:pt>
                <c:pt idx="247">
                  <c:v>78.8</c:v>
                </c:pt>
                <c:pt idx="248">
                  <c:v>88.3</c:v>
                </c:pt>
                <c:pt idx="249">
                  <c:v>83.75</c:v>
                </c:pt>
                <c:pt idx="250">
                  <c:v>83.5</c:v>
                </c:pt>
                <c:pt idx="251">
                  <c:v>85</c:v>
                </c:pt>
                <c:pt idx="252">
                  <c:v>86.7</c:v>
                </c:pt>
                <c:pt idx="253" formatCode="General">
                  <c:v>86.7</c:v>
                </c:pt>
                <c:pt idx="254">
                  <c:v>90.5</c:v>
                </c:pt>
                <c:pt idx="255">
                  <c:v>92.9</c:v>
                </c:pt>
                <c:pt idx="256">
                  <c:v>90.55</c:v>
                </c:pt>
                <c:pt idx="257">
                  <c:v>94.25</c:v>
                </c:pt>
                <c:pt idx="258">
                  <c:v>92.8</c:v>
                </c:pt>
                <c:pt idx="259">
                  <c:v>88.9</c:v>
                </c:pt>
              </c:numCache>
            </c:numRef>
          </c:val>
          <c:smooth val="0"/>
          <c:extLst>
            <c:ext xmlns:c16="http://schemas.microsoft.com/office/drawing/2014/chart" uri="{C3380CC4-5D6E-409C-BE32-E72D297353CC}">
              <c16:uniqueId val="{00000000-08E1-4E26-9E8A-FBE223878126}"/>
            </c:ext>
          </c:extLst>
        </c:ser>
        <c:ser>
          <c:idx val="1"/>
          <c:order val="1"/>
          <c:tx>
            <c:strRef>
              <c:f>'Figure 9'!$D$3:$E$3</c:f>
              <c:strCache>
                <c:ptCount val="1"/>
                <c:pt idx="0">
                  <c:v>TTF</c:v>
                </c:pt>
              </c:strCache>
            </c:strRef>
          </c:tx>
          <c:spPr>
            <a:ln w="28575" cap="rnd">
              <a:solidFill>
                <a:schemeClr val="accent2"/>
              </a:solidFill>
              <a:round/>
            </a:ln>
            <a:effectLst/>
          </c:spPr>
          <c:marker>
            <c:symbol val="none"/>
          </c:marker>
          <c:cat>
            <c:numRef>
              <c:f>'Figure 9'!$A$5:$A$264</c:f>
              <c:numCache>
                <c:formatCode>dd\ mmm\ yyyy</c:formatCode>
                <c:ptCount val="260"/>
                <c:pt idx="0">
                  <c:v>45170</c:v>
                </c:pt>
                <c:pt idx="1">
                  <c:v>45173</c:v>
                </c:pt>
                <c:pt idx="2">
                  <c:v>45174</c:v>
                </c:pt>
                <c:pt idx="3">
                  <c:v>45175</c:v>
                </c:pt>
                <c:pt idx="4">
                  <c:v>45176</c:v>
                </c:pt>
                <c:pt idx="5">
                  <c:v>45177</c:v>
                </c:pt>
                <c:pt idx="6">
                  <c:v>45180</c:v>
                </c:pt>
                <c:pt idx="7">
                  <c:v>45181</c:v>
                </c:pt>
                <c:pt idx="8">
                  <c:v>45182</c:v>
                </c:pt>
                <c:pt idx="9">
                  <c:v>45183</c:v>
                </c:pt>
                <c:pt idx="10">
                  <c:v>45184</c:v>
                </c:pt>
                <c:pt idx="11">
                  <c:v>45187</c:v>
                </c:pt>
                <c:pt idx="12">
                  <c:v>45188</c:v>
                </c:pt>
                <c:pt idx="13">
                  <c:v>45189</c:v>
                </c:pt>
                <c:pt idx="14">
                  <c:v>45190</c:v>
                </c:pt>
                <c:pt idx="15">
                  <c:v>45191</c:v>
                </c:pt>
                <c:pt idx="16">
                  <c:v>45194</c:v>
                </c:pt>
                <c:pt idx="17">
                  <c:v>45195</c:v>
                </c:pt>
                <c:pt idx="18">
                  <c:v>45196</c:v>
                </c:pt>
                <c:pt idx="19">
                  <c:v>45197</c:v>
                </c:pt>
                <c:pt idx="20">
                  <c:v>45198</c:v>
                </c:pt>
                <c:pt idx="21">
                  <c:v>45201</c:v>
                </c:pt>
                <c:pt idx="22">
                  <c:v>45202</c:v>
                </c:pt>
                <c:pt idx="23">
                  <c:v>45203</c:v>
                </c:pt>
                <c:pt idx="24">
                  <c:v>45204</c:v>
                </c:pt>
                <c:pt idx="25">
                  <c:v>45205</c:v>
                </c:pt>
                <c:pt idx="26">
                  <c:v>45208</c:v>
                </c:pt>
                <c:pt idx="27">
                  <c:v>45209</c:v>
                </c:pt>
                <c:pt idx="28">
                  <c:v>45210</c:v>
                </c:pt>
                <c:pt idx="29">
                  <c:v>45211</c:v>
                </c:pt>
                <c:pt idx="30">
                  <c:v>45212</c:v>
                </c:pt>
                <c:pt idx="31">
                  <c:v>45215</c:v>
                </c:pt>
                <c:pt idx="32">
                  <c:v>45216</c:v>
                </c:pt>
                <c:pt idx="33">
                  <c:v>45217</c:v>
                </c:pt>
                <c:pt idx="34">
                  <c:v>45218</c:v>
                </c:pt>
                <c:pt idx="35">
                  <c:v>45219</c:v>
                </c:pt>
                <c:pt idx="36">
                  <c:v>45222</c:v>
                </c:pt>
                <c:pt idx="37">
                  <c:v>45223</c:v>
                </c:pt>
                <c:pt idx="38">
                  <c:v>45224</c:v>
                </c:pt>
                <c:pt idx="39">
                  <c:v>45225</c:v>
                </c:pt>
                <c:pt idx="40">
                  <c:v>45226</c:v>
                </c:pt>
                <c:pt idx="41">
                  <c:v>45229</c:v>
                </c:pt>
                <c:pt idx="42">
                  <c:v>45230</c:v>
                </c:pt>
                <c:pt idx="43">
                  <c:v>45231</c:v>
                </c:pt>
                <c:pt idx="44">
                  <c:v>45232</c:v>
                </c:pt>
                <c:pt idx="45">
                  <c:v>45233</c:v>
                </c:pt>
                <c:pt idx="46">
                  <c:v>45236</c:v>
                </c:pt>
                <c:pt idx="47">
                  <c:v>45237</c:v>
                </c:pt>
                <c:pt idx="48">
                  <c:v>45238</c:v>
                </c:pt>
                <c:pt idx="49">
                  <c:v>45239</c:v>
                </c:pt>
                <c:pt idx="50">
                  <c:v>45240</c:v>
                </c:pt>
                <c:pt idx="51">
                  <c:v>45243</c:v>
                </c:pt>
                <c:pt idx="52">
                  <c:v>45244</c:v>
                </c:pt>
                <c:pt idx="53">
                  <c:v>45245</c:v>
                </c:pt>
                <c:pt idx="54">
                  <c:v>45246</c:v>
                </c:pt>
                <c:pt idx="55">
                  <c:v>45247</c:v>
                </c:pt>
                <c:pt idx="56">
                  <c:v>45250</c:v>
                </c:pt>
                <c:pt idx="57">
                  <c:v>45251</c:v>
                </c:pt>
                <c:pt idx="58">
                  <c:v>45252</c:v>
                </c:pt>
                <c:pt idx="59">
                  <c:v>45253</c:v>
                </c:pt>
                <c:pt idx="60">
                  <c:v>45254</c:v>
                </c:pt>
                <c:pt idx="61">
                  <c:v>45257</c:v>
                </c:pt>
                <c:pt idx="62">
                  <c:v>45258</c:v>
                </c:pt>
                <c:pt idx="63">
                  <c:v>45259</c:v>
                </c:pt>
                <c:pt idx="64">
                  <c:v>45260</c:v>
                </c:pt>
                <c:pt idx="65">
                  <c:v>45261</c:v>
                </c:pt>
                <c:pt idx="66">
                  <c:v>45264</c:v>
                </c:pt>
                <c:pt idx="67">
                  <c:v>45265</c:v>
                </c:pt>
                <c:pt idx="68">
                  <c:v>45266</c:v>
                </c:pt>
                <c:pt idx="69">
                  <c:v>45267</c:v>
                </c:pt>
                <c:pt idx="70">
                  <c:v>45268</c:v>
                </c:pt>
                <c:pt idx="71">
                  <c:v>45271</c:v>
                </c:pt>
                <c:pt idx="72">
                  <c:v>45272</c:v>
                </c:pt>
                <c:pt idx="73">
                  <c:v>45273</c:v>
                </c:pt>
                <c:pt idx="74">
                  <c:v>45274</c:v>
                </c:pt>
                <c:pt idx="75">
                  <c:v>45275</c:v>
                </c:pt>
                <c:pt idx="76">
                  <c:v>45278</c:v>
                </c:pt>
                <c:pt idx="77">
                  <c:v>45279</c:v>
                </c:pt>
                <c:pt idx="78">
                  <c:v>45280</c:v>
                </c:pt>
                <c:pt idx="79">
                  <c:v>45281</c:v>
                </c:pt>
                <c:pt idx="80">
                  <c:v>45282</c:v>
                </c:pt>
                <c:pt idx="81">
                  <c:v>45286</c:v>
                </c:pt>
                <c:pt idx="82">
                  <c:v>45287</c:v>
                </c:pt>
                <c:pt idx="83">
                  <c:v>45288</c:v>
                </c:pt>
                <c:pt idx="84">
                  <c:v>45289</c:v>
                </c:pt>
                <c:pt idx="85">
                  <c:v>45293</c:v>
                </c:pt>
                <c:pt idx="86">
                  <c:v>45294</c:v>
                </c:pt>
                <c:pt idx="87">
                  <c:v>45295</c:v>
                </c:pt>
                <c:pt idx="88">
                  <c:v>45296</c:v>
                </c:pt>
                <c:pt idx="89">
                  <c:v>45299</c:v>
                </c:pt>
                <c:pt idx="90">
                  <c:v>45300</c:v>
                </c:pt>
                <c:pt idx="91">
                  <c:v>45301</c:v>
                </c:pt>
                <c:pt idx="92">
                  <c:v>45302</c:v>
                </c:pt>
                <c:pt idx="93">
                  <c:v>45303</c:v>
                </c:pt>
                <c:pt idx="94">
                  <c:v>45306</c:v>
                </c:pt>
                <c:pt idx="95">
                  <c:v>45307</c:v>
                </c:pt>
                <c:pt idx="96">
                  <c:v>45308</c:v>
                </c:pt>
                <c:pt idx="97">
                  <c:v>45309</c:v>
                </c:pt>
                <c:pt idx="98">
                  <c:v>45310</c:v>
                </c:pt>
                <c:pt idx="99">
                  <c:v>45313</c:v>
                </c:pt>
                <c:pt idx="100">
                  <c:v>45314</c:v>
                </c:pt>
                <c:pt idx="101">
                  <c:v>45315</c:v>
                </c:pt>
                <c:pt idx="102">
                  <c:v>45316</c:v>
                </c:pt>
                <c:pt idx="103">
                  <c:v>45317</c:v>
                </c:pt>
                <c:pt idx="104">
                  <c:v>45320</c:v>
                </c:pt>
                <c:pt idx="105">
                  <c:v>45321</c:v>
                </c:pt>
                <c:pt idx="106">
                  <c:v>45322</c:v>
                </c:pt>
                <c:pt idx="107">
                  <c:v>45323</c:v>
                </c:pt>
                <c:pt idx="108">
                  <c:v>45324</c:v>
                </c:pt>
                <c:pt idx="109">
                  <c:v>45327</c:v>
                </c:pt>
                <c:pt idx="110">
                  <c:v>45328</c:v>
                </c:pt>
                <c:pt idx="111">
                  <c:v>45329</c:v>
                </c:pt>
                <c:pt idx="112">
                  <c:v>45330</c:v>
                </c:pt>
                <c:pt idx="113">
                  <c:v>45331</c:v>
                </c:pt>
                <c:pt idx="114">
                  <c:v>45334</c:v>
                </c:pt>
                <c:pt idx="115">
                  <c:v>45335</c:v>
                </c:pt>
                <c:pt idx="116">
                  <c:v>45336</c:v>
                </c:pt>
                <c:pt idx="117">
                  <c:v>45337</c:v>
                </c:pt>
                <c:pt idx="118">
                  <c:v>45338</c:v>
                </c:pt>
                <c:pt idx="119">
                  <c:v>45341</c:v>
                </c:pt>
                <c:pt idx="120">
                  <c:v>45342</c:v>
                </c:pt>
                <c:pt idx="121">
                  <c:v>45343</c:v>
                </c:pt>
                <c:pt idx="122">
                  <c:v>45344</c:v>
                </c:pt>
                <c:pt idx="123">
                  <c:v>45345</c:v>
                </c:pt>
                <c:pt idx="124">
                  <c:v>45348</c:v>
                </c:pt>
                <c:pt idx="125">
                  <c:v>45349</c:v>
                </c:pt>
                <c:pt idx="126">
                  <c:v>45350</c:v>
                </c:pt>
                <c:pt idx="127">
                  <c:v>45351</c:v>
                </c:pt>
                <c:pt idx="128">
                  <c:v>45352</c:v>
                </c:pt>
                <c:pt idx="129">
                  <c:v>45355</c:v>
                </c:pt>
                <c:pt idx="130">
                  <c:v>45356</c:v>
                </c:pt>
                <c:pt idx="131">
                  <c:v>45357</c:v>
                </c:pt>
                <c:pt idx="132">
                  <c:v>45358</c:v>
                </c:pt>
                <c:pt idx="133">
                  <c:v>45359</c:v>
                </c:pt>
                <c:pt idx="134">
                  <c:v>45362</c:v>
                </c:pt>
                <c:pt idx="135">
                  <c:v>45363</c:v>
                </c:pt>
                <c:pt idx="136">
                  <c:v>45364</c:v>
                </c:pt>
                <c:pt idx="137">
                  <c:v>45365</c:v>
                </c:pt>
                <c:pt idx="138">
                  <c:v>45366</c:v>
                </c:pt>
                <c:pt idx="139">
                  <c:v>45369</c:v>
                </c:pt>
                <c:pt idx="140">
                  <c:v>45370</c:v>
                </c:pt>
                <c:pt idx="141">
                  <c:v>45371</c:v>
                </c:pt>
                <c:pt idx="142">
                  <c:v>45372</c:v>
                </c:pt>
                <c:pt idx="143">
                  <c:v>45373</c:v>
                </c:pt>
                <c:pt idx="144">
                  <c:v>45376</c:v>
                </c:pt>
                <c:pt idx="145">
                  <c:v>45377</c:v>
                </c:pt>
                <c:pt idx="146">
                  <c:v>45378</c:v>
                </c:pt>
                <c:pt idx="147">
                  <c:v>45379</c:v>
                </c:pt>
                <c:pt idx="148">
                  <c:v>45383</c:v>
                </c:pt>
                <c:pt idx="149">
                  <c:v>45384</c:v>
                </c:pt>
                <c:pt idx="150">
                  <c:v>45385</c:v>
                </c:pt>
                <c:pt idx="151">
                  <c:v>45386</c:v>
                </c:pt>
                <c:pt idx="152">
                  <c:v>45387</c:v>
                </c:pt>
                <c:pt idx="153">
                  <c:v>45390</c:v>
                </c:pt>
                <c:pt idx="154">
                  <c:v>45391</c:v>
                </c:pt>
                <c:pt idx="155">
                  <c:v>45392</c:v>
                </c:pt>
                <c:pt idx="156">
                  <c:v>45393</c:v>
                </c:pt>
                <c:pt idx="157">
                  <c:v>45394</c:v>
                </c:pt>
                <c:pt idx="158">
                  <c:v>45397</c:v>
                </c:pt>
                <c:pt idx="159">
                  <c:v>45398</c:v>
                </c:pt>
                <c:pt idx="160">
                  <c:v>45399</c:v>
                </c:pt>
                <c:pt idx="161">
                  <c:v>45400</c:v>
                </c:pt>
                <c:pt idx="162">
                  <c:v>45401</c:v>
                </c:pt>
                <c:pt idx="163">
                  <c:v>45404</c:v>
                </c:pt>
                <c:pt idx="164">
                  <c:v>45405</c:v>
                </c:pt>
                <c:pt idx="165">
                  <c:v>45406</c:v>
                </c:pt>
                <c:pt idx="166">
                  <c:v>45407</c:v>
                </c:pt>
                <c:pt idx="167">
                  <c:v>45408</c:v>
                </c:pt>
                <c:pt idx="168">
                  <c:v>45411</c:v>
                </c:pt>
                <c:pt idx="169">
                  <c:v>45412</c:v>
                </c:pt>
                <c:pt idx="170">
                  <c:v>45413</c:v>
                </c:pt>
                <c:pt idx="171">
                  <c:v>45414</c:v>
                </c:pt>
                <c:pt idx="172">
                  <c:v>45415</c:v>
                </c:pt>
                <c:pt idx="173">
                  <c:v>45418</c:v>
                </c:pt>
                <c:pt idx="174">
                  <c:v>45419</c:v>
                </c:pt>
                <c:pt idx="175">
                  <c:v>45420</c:v>
                </c:pt>
                <c:pt idx="176">
                  <c:v>45421</c:v>
                </c:pt>
                <c:pt idx="177">
                  <c:v>45422</c:v>
                </c:pt>
                <c:pt idx="178">
                  <c:v>45425</c:v>
                </c:pt>
                <c:pt idx="179">
                  <c:v>45426</c:v>
                </c:pt>
                <c:pt idx="180">
                  <c:v>45427</c:v>
                </c:pt>
                <c:pt idx="181">
                  <c:v>45428</c:v>
                </c:pt>
                <c:pt idx="182">
                  <c:v>45429</c:v>
                </c:pt>
                <c:pt idx="183">
                  <c:v>45432</c:v>
                </c:pt>
                <c:pt idx="184">
                  <c:v>45433</c:v>
                </c:pt>
                <c:pt idx="185">
                  <c:v>45434</c:v>
                </c:pt>
                <c:pt idx="186">
                  <c:v>45435</c:v>
                </c:pt>
                <c:pt idx="187">
                  <c:v>45436</c:v>
                </c:pt>
                <c:pt idx="188">
                  <c:v>45439</c:v>
                </c:pt>
                <c:pt idx="189">
                  <c:v>45440</c:v>
                </c:pt>
                <c:pt idx="190">
                  <c:v>45441</c:v>
                </c:pt>
                <c:pt idx="191">
                  <c:v>45442</c:v>
                </c:pt>
                <c:pt idx="192">
                  <c:v>45443</c:v>
                </c:pt>
                <c:pt idx="193">
                  <c:v>45446</c:v>
                </c:pt>
                <c:pt idx="194">
                  <c:v>45447</c:v>
                </c:pt>
                <c:pt idx="195">
                  <c:v>45448</c:v>
                </c:pt>
                <c:pt idx="196">
                  <c:v>45449</c:v>
                </c:pt>
                <c:pt idx="197">
                  <c:v>45450</c:v>
                </c:pt>
                <c:pt idx="198">
                  <c:v>45453</c:v>
                </c:pt>
                <c:pt idx="199">
                  <c:v>45454</c:v>
                </c:pt>
                <c:pt idx="200">
                  <c:v>45455</c:v>
                </c:pt>
                <c:pt idx="201">
                  <c:v>45456</c:v>
                </c:pt>
                <c:pt idx="202">
                  <c:v>45457</c:v>
                </c:pt>
                <c:pt idx="203">
                  <c:v>45460</c:v>
                </c:pt>
                <c:pt idx="204">
                  <c:v>45461</c:v>
                </c:pt>
                <c:pt idx="205">
                  <c:v>45462</c:v>
                </c:pt>
                <c:pt idx="206">
                  <c:v>45463</c:v>
                </c:pt>
                <c:pt idx="207">
                  <c:v>45464</c:v>
                </c:pt>
                <c:pt idx="208">
                  <c:v>45467</c:v>
                </c:pt>
                <c:pt idx="209">
                  <c:v>45468</c:v>
                </c:pt>
                <c:pt idx="210">
                  <c:v>45469</c:v>
                </c:pt>
                <c:pt idx="211">
                  <c:v>45470</c:v>
                </c:pt>
                <c:pt idx="212">
                  <c:v>45471</c:v>
                </c:pt>
                <c:pt idx="213">
                  <c:v>45474</c:v>
                </c:pt>
                <c:pt idx="214">
                  <c:v>45475</c:v>
                </c:pt>
                <c:pt idx="215">
                  <c:v>45476</c:v>
                </c:pt>
                <c:pt idx="216">
                  <c:v>45477</c:v>
                </c:pt>
                <c:pt idx="217">
                  <c:v>45478</c:v>
                </c:pt>
                <c:pt idx="218">
                  <c:v>45481</c:v>
                </c:pt>
                <c:pt idx="219">
                  <c:v>45482</c:v>
                </c:pt>
                <c:pt idx="220">
                  <c:v>45483</c:v>
                </c:pt>
                <c:pt idx="221">
                  <c:v>45484</c:v>
                </c:pt>
                <c:pt idx="222">
                  <c:v>45485</c:v>
                </c:pt>
                <c:pt idx="223">
                  <c:v>45488</c:v>
                </c:pt>
                <c:pt idx="224">
                  <c:v>45489</c:v>
                </c:pt>
                <c:pt idx="225">
                  <c:v>45490</c:v>
                </c:pt>
                <c:pt idx="226">
                  <c:v>45491</c:v>
                </c:pt>
                <c:pt idx="227">
                  <c:v>45492</c:v>
                </c:pt>
                <c:pt idx="228">
                  <c:v>45495</c:v>
                </c:pt>
                <c:pt idx="229">
                  <c:v>45496</c:v>
                </c:pt>
                <c:pt idx="230">
                  <c:v>45497</c:v>
                </c:pt>
                <c:pt idx="231">
                  <c:v>45498</c:v>
                </c:pt>
                <c:pt idx="232">
                  <c:v>45499</c:v>
                </c:pt>
                <c:pt idx="233">
                  <c:v>45502</c:v>
                </c:pt>
                <c:pt idx="234">
                  <c:v>45503</c:v>
                </c:pt>
                <c:pt idx="235">
                  <c:v>45504</c:v>
                </c:pt>
                <c:pt idx="236">
                  <c:v>45505</c:v>
                </c:pt>
                <c:pt idx="237">
                  <c:v>45506</c:v>
                </c:pt>
                <c:pt idx="238">
                  <c:v>45509</c:v>
                </c:pt>
                <c:pt idx="239">
                  <c:v>45510</c:v>
                </c:pt>
                <c:pt idx="240">
                  <c:v>45511</c:v>
                </c:pt>
                <c:pt idx="241">
                  <c:v>45512</c:v>
                </c:pt>
                <c:pt idx="242">
                  <c:v>45513</c:v>
                </c:pt>
                <c:pt idx="243">
                  <c:v>45516</c:v>
                </c:pt>
                <c:pt idx="244">
                  <c:v>45517</c:v>
                </c:pt>
                <c:pt idx="245">
                  <c:v>45518</c:v>
                </c:pt>
                <c:pt idx="246">
                  <c:v>45519</c:v>
                </c:pt>
                <c:pt idx="247">
                  <c:v>45520</c:v>
                </c:pt>
                <c:pt idx="248">
                  <c:v>45523</c:v>
                </c:pt>
                <c:pt idx="249">
                  <c:v>45524</c:v>
                </c:pt>
                <c:pt idx="250">
                  <c:v>45525</c:v>
                </c:pt>
                <c:pt idx="251">
                  <c:v>45526</c:v>
                </c:pt>
                <c:pt idx="252">
                  <c:v>45527</c:v>
                </c:pt>
                <c:pt idx="253">
                  <c:v>45530</c:v>
                </c:pt>
                <c:pt idx="254">
                  <c:v>45531</c:v>
                </c:pt>
                <c:pt idx="255">
                  <c:v>45532</c:v>
                </c:pt>
                <c:pt idx="256">
                  <c:v>45533</c:v>
                </c:pt>
                <c:pt idx="257">
                  <c:v>45534</c:v>
                </c:pt>
                <c:pt idx="258">
                  <c:v>45537</c:v>
                </c:pt>
                <c:pt idx="259">
                  <c:v>45538</c:v>
                </c:pt>
              </c:numCache>
            </c:numRef>
          </c:cat>
          <c:val>
            <c:numRef>
              <c:f>'Figure 9'!$E$5:$E$264</c:f>
              <c:numCache>
                <c:formatCode>#,##0.0000</c:formatCode>
                <c:ptCount val="260"/>
                <c:pt idx="0">
                  <c:v>83.214600000000004</c:v>
                </c:pt>
                <c:pt idx="1">
                  <c:v>80.058300000000003</c:v>
                </c:pt>
                <c:pt idx="2">
                  <c:v>83.456199999999995</c:v>
                </c:pt>
                <c:pt idx="3">
                  <c:v>78.869</c:v>
                </c:pt>
                <c:pt idx="4">
                  <c:v>83.050200000000004</c:v>
                </c:pt>
                <c:pt idx="5">
                  <c:v>87.218999999999994</c:v>
                </c:pt>
                <c:pt idx="6">
                  <c:v>94.632300000000001</c:v>
                </c:pt>
                <c:pt idx="7">
                  <c:v>90.458699999999993</c:v>
                </c:pt>
                <c:pt idx="8">
                  <c:v>94.482200000000006</c:v>
                </c:pt>
                <c:pt idx="9">
                  <c:v>90.412099999999995</c:v>
                </c:pt>
                <c:pt idx="10">
                  <c:v>92.514899999999997</c:v>
                </c:pt>
                <c:pt idx="11">
                  <c:v>86.791899999999998</c:v>
                </c:pt>
                <c:pt idx="12">
                  <c:v>96.300200000000004</c:v>
                </c:pt>
                <c:pt idx="13">
                  <c:v>95.464699999999993</c:v>
                </c:pt>
                <c:pt idx="14">
                  <c:v>99.341800000000006</c:v>
                </c:pt>
                <c:pt idx="15">
                  <c:v>103.3394</c:v>
                </c:pt>
                <c:pt idx="16">
                  <c:v>113.7461</c:v>
                </c:pt>
                <c:pt idx="17">
                  <c:v>102.1926</c:v>
                </c:pt>
                <c:pt idx="18">
                  <c:v>102.1485</c:v>
                </c:pt>
                <c:pt idx="19">
                  <c:v>100.2364</c:v>
                </c:pt>
                <c:pt idx="20">
                  <c:v>94.823800000000006</c:v>
                </c:pt>
                <c:pt idx="21">
                  <c:v>81.542500000000004</c:v>
                </c:pt>
                <c:pt idx="22">
                  <c:v>78.635000000000005</c:v>
                </c:pt>
                <c:pt idx="23">
                  <c:v>84.122500000000002</c:v>
                </c:pt>
                <c:pt idx="24">
                  <c:v>71.485399999999998</c:v>
                </c:pt>
                <c:pt idx="25">
                  <c:v>81.739500000000007</c:v>
                </c:pt>
                <c:pt idx="26">
                  <c:v>103.0051</c:v>
                </c:pt>
                <c:pt idx="27">
                  <c:v>114.8292</c:v>
                </c:pt>
                <c:pt idx="28">
                  <c:v>113.3763</c:v>
                </c:pt>
                <c:pt idx="29">
                  <c:v>123.0939</c:v>
                </c:pt>
                <c:pt idx="30">
                  <c:v>141.3383</c:v>
                </c:pt>
                <c:pt idx="31">
                  <c:v>119.44110000000001</c:v>
                </c:pt>
                <c:pt idx="32">
                  <c:v>118.15949999999999</c:v>
                </c:pt>
                <c:pt idx="33">
                  <c:v>122.9811</c:v>
                </c:pt>
                <c:pt idx="34">
                  <c:v>114.3732</c:v>
                </c:pt>
                <c:pt idx="35">
                  <c:v>116.7482</c:v>
                </c:pt>
                <c:pt idx="36">
                  <c:v>124.21720000000001</c:v>
                </c:pt>
                <c:pt idx="37">
                  <c:v>123.346</c:v>
                </c:pt>
                <c:pt idx="38">
                  <c:v>123.22020000000001</c:v>
                </c:pt>
                <c:pt idx="39">
                  <c:v>122.0492</c:v>
                </c:pt>
                <c:pt idx="40">
                  <c:v>120.36660000000001</c:v>
                </c:pt>
                <c:pt idx="41">
                  <c:v>122.5077</c:v>
                </c:pt>
                <c:pt idx="42">
                  <c:v>104.3857</c:v>
                </c:pt>
                <c:pt idx="43">
                  <c:v>94.132300000000001</c:v>
                </c:pt>
                <c:pt idx="44">
                  <c:v>103.8652</c:v>
                </c:pt>
                <c:pt idx="45">
                  <c:v>101.30880000000001</c:v>
                </c:pt>
                <c:pt idx="46">
                  <c:v>102.9802</c:v>
                </c:pt>
                <c:pt idx="47">
                  <c:v>110.5256</c:v>
                </c:pt>
                <c:pt idx="48">
                  <c:v>112.4349</c:v>
                </c:pt>
                <c:pt idx="49">
                  <c:v>108.4383</c:v>
                </c:pt>
                <c:pt idx="50">
                  <c:v>111.2214</c:v>
                </c:pt>
                <c:pt idx="51">
                  <c:v>106.3389</c:v>
                </c:pt>
                <c:pt idx="52">
                  <c:v>113.4452</c:v>
                </c:pt>
                <c:pt idx="53">
                  <c:v>116.4766</c:v>
                </c:pt>
                <c:pt idx="54">
                  <c:v>116.57250000000001</c:v>
                </c:pt>
                <c:pt idx="55">
                  <c:v>113.85509999999999</c:v>
                </c:pt>
                <c:pt idx="56">
                  <c:v>117.79300000000001</c:v>
                </c:pt>
                <c:pt idx="57">
                  <c:v>111.80549999999999</c:v>
                </c:pt>
                <c:pt idx="58">
                  <c:v>113.04900000000001</c:v>
                </c:pt>
                <c:pt idx="59">
                  <c:v>118.4679</c:v>
                </c:pt>
                <c:pt idx="60">
                  <c:v>119.5819</c:v>
                </c:pt>
                <c:pt idx="61">
                  <c:v>112.8809</c:v>
                </c:pt>
                <c:pt idx="62">
                  <c:v>113.9594</c:v>
                </c:pt>
                <c:pt idx="63">
                  <c:v>105.61920000000001</c:v>
                </c:pt>
                <c:pt idx="64">
                  <c:v>103.3685</c:v>
                </c:pt>
                <c:pt idx="65">
                  <c:v>109.57810000000001</c:v>
                </c:pt>
                <c:pt idx="66">
                  <c:v>99.482399999999998</c:v>
                </c:pt>
                <c:pt idx="67">
                  <c:v>94.572699999999998</c:v>
                </c:pt>
                <c:pt idx="68">
                  <c:v>98.121399999999994</c:v>
                </c:pt>
                <c:pt idx="69">
                  <c:v>99.844899999999996</c:v>
                </c:pt>
                <c:pt idx="70">
                  <c:v>96.1023</c:v>
                </c:pt>
                <c:pt idx="71">
                  <c:v>89.106099999999998</c:v>
                </c:pt>
                <c:pt idx="72">
                  <c:v>87.308999999999997</c:v>
                </c:pt>
                <c:pt idx="73">
                  <c:v>88.262200000000007</c:v>
                </c:pt>
                <c:pt idx="74">
                  <c:v>86.1417</c:v>
                </c:pt>
                <c:pt idx="75">
                  <c:v>78.834000000000003</c:v>
                </c:pt>
                <c:pt idx="76">
                  <c:v>86.524799999999999</c:v>
                </c:pt>
                <c:pt idx="77">
                  <c:v>81.030299999999997</c:v>
                </c:pt>
                <c:pt idx="78">
                  <c:v>83.459199999999996</c:v>
                </c:pt>
                <c:pt idx="79">
                  <c:v>84.3416</c:v>
                </c:pt>
                <c:pt idx="80">
                  <c:v>82.7483</c:v>
                </c:pt>
                <c:pt idx="81" formatCode="General">
                  <c:v>82.7483</c:v>
                </c:pt>
                <c:pt idx="82">
                  <c:v>86.294700000000006</c:v>
                </c:pt>
                <c:pt idx="83">
                  <c:v>80.057000000000002</c:v>
                </c:pt>
                <c:pt idx="84">
                  <c:v>78.469399999999993</c:v>
                </c:pt>
                <c:pt idx="85">
                  <c:v>72.441000000000003</c:v>
                </c:pt>
                <c:pt idx="86">
                  <c:v>80.160700000000006</c:v>
                </c:pt>
                <c:pt idx="87">
                  <c:v>81.324299999999994</c:v>
                </c:pt>
                <c:pt idx="88">
                  <c:v>86.957800000000006</c:v>
                </c:pt>
                <c:pt idx="89">
                  <c:v>79.160700000000006</c:v>
                </c:pt>
                <c:pt idx="90">
                  <c:v>78.741900000000001</c:v>
                </c:pt>
                <c:pt idx="91">
                  <c:v>78.379499999999993</c:v>
                </c:pt>
                <c:pt idx="92">
                  <c:v>78.785300000000007</c:v>
                </c:pt>
                <c:pt idx="93">
                  <c:v>80.512600000000006</c:v>
                </c:pt>
                <c:pt idx="94">
                  <c:v>77.425700000000006</c:v>
                </c:pt>
                <c:pt idx="95">
                  <c:v>74.999499999999998</c:v>
                </c:pt>
                <c:pt idx="96">
                  <c:v>70.316999999999993</c:v>
                </c:pt>
                <c:pt idx="97">
                  <c:v>72.169499999999999</c:v>
                </c:pt>
                <c:pt idx="98">
                  <c:v>70.126599999999996</c:v>
                </c:pt>
                <c:pt idx="99">
                  <c:v>68.517899999999997</c:v>
                </c:pt>
                <c:pt idx="100">
                  <c:v>66.709699999999998</c:v>
                </c:pt>
                <c:pt idx="101">
                  <c:v>72.816599999999994</c:v>
                </c:pt>
                <c:pt idx="102">
                  <c:v>68.084800000000001</c:v>
                </c:pt>
                <c:pt idx="103">
                  <c:v>69.474800000000002</c:v>
                </c:pt>
                <c:pt idx="104">
                  <c:v>70.688800000000001</c:v>
                </c:pt>
                <c:pt idx="105">
                  <c:v>74.866699999999994</c:v>
                </c:pt>
                <c:pt idx="106">
                  <c:v>73.761600000000001</c:v>
                </c:pt>
                <c:pt idx="107">
                  <c:v>72.072800000000001</c:v>
                </c:pt>
                <c:pt idx="108">
                  <c:v>71.947699999999998</c:v>
                </c:pt>
                <c:pt idx="109">
                  <c:v>69.270899999999997</c:v>
                </c:pt>
                <c:pt idx="110">
                  <c:v>72.642099999999999</c:v>
                </c:pt>
                <c:pt idx="111">
                  <c:v>71.780900000000003</c:v>
                </c:pt>
                <c:pt idx="112">
                  <c:v>69.102800000000002</c:v>
                </c:pt>
                <c:pt idx="113">
                  <c:v>66.663899999999998</c:v>
                </c:pt>
                <c:pt idx="114">
                  <c:v>64.271100000000004</c:v>
                </c:pt>
                <c:pt idx="115">
                  <c:v>63.076999999999998</c:v>
                </c:pt>
                <c:pt idx="116">
                  <c:v>61.620100000000001</c:v>
                </c:pt>
                <c:pt idx="117">
                  <c:v>61.599600000000002</c:v>
                </c:pt>
                <c:pt idx="118">
                  <c:v>61.625900000000001</c:v>
                </c:pt>
                <c:pt idx="119">
                  <c:v>58.4863</c:v>
                </c:pt>
                <c:pt idx="120">
                  <c:v>59.912700000000001</c:v>
                </c:pt>
                <c:pt idx="121">
                  <c:v>60.067900000000002</c:v>
                </c:pt>
                <c:pt idx="122">
                  <c:v>57.493200000000002</c:v>
                </c:pt>
                <c:pt idx="123">
                  <c:v>58.3765</c:v>
                </c:pt>
                <c:pt idx="124">
                  <c:v>60.753399999999999</c:v>
                </c:pt>
                <c:pt idx="125">
                  <c:v>62.032899999999998</c:v>
                </c:pt>
                <c:pt idx="126">
                  <c:v>63.481999999999999</c:v>
                </c:pt>
                <c:pt idx="127">
                  <c:v>62.310200000000002</c:v>
                </c:pt>
                <c:pt idx="128">
                  <c:v>64.461600000000004</c:v>
                </c:pt>
                <c:pt idx="129">
                  <c:v>68.367400000000004</c:v>
                </c:pt>
                <c:pt idx="130">
                  <c:v>68.404899999999998</c:v>
                </c:pt>
                <c:pt idx="131">
                  <c:v>65.438900000000004</c:v>
                </c:pt>
                <c:pt idx="132">
                  <c:v>64.625900000000001</c:v>
                </c:pt>
                <c:pt idx="133">
                  <c:v>65.733900000000006</c:v>
                </c:pt>
                <c:pt idx="134">
                  <c:v>62.5563</c:v>
                </c:pt>
                <c:pt idx="135">
                  <c:v>62.595300000000002</c:v>
                </c:pt>
                <c:pt idx="136">
                  <c:v>61.531599999999997</c:v>
                </c:pt>
                <c:pt idx="137">
                  <c:v>63.439100000000003</c:v>
                </c:pt>
                <c:pt idx="138">
                  <c:v>67.654899999999998</c:v>
                </c:pt>
                <c:pt idx="139">
                  <c:v>71.376900000000006</c:v>
                </c:pt>
                <c:pt idx="140">
                  <c:v>72.123099999999994</c:v>
                </c:pt>
                <c:pt idx="141">
                  <c:v>69.007199999999997</c:v>
                </c:pt>
                <c:pt idx="142">
                  <c:v>66.207300000000004</c:v>
                </c:pt>
                <c:pt idx="143">
                  <c:v>68.83</c:v>
                </c:pt>
                <c:pt idx="144">
                  <c:v>70.221500000000006</c:v>
                </c:pt>
                <c:pt idx="145">
                  <c:v>68.3489</c:v>
                </c:pt>
                <c:pt idx="146">
                  <c:v>68.822000000000003</c:v>
                </c:pt>
                <c:pt idx="147">
                  <c:v>69.498599999999996</c:v>
                </c:pt>
                <c:pt idx="148" formatCode="General">
                  <c:v>69.498599999999996</c:v>
                </c:pt>
                <c:pt idx="149">
                  <c:v>66.572800000000001</c:v>
                </c:pt>
                <c:pt idx="150">
                  <c:v>64.688699999999997</c:v>
                </c:pt>
                <c:pt idx="151">
                  <c:v>64.984399999999994</c:v>
                </c:pt>
                <c:pt idx="152">
                  <c:v>66.521299999999997</c:v>
                </c:pt>
                <c:pt idx="153">
                  <c:v>69.910600000000002</c:v>
                </c:pt>
                <c:pt idx="154">
                  <c:v>68.541399999999996</c:v>
                </c:pt>
                <c:pt idx="155">
                  <c:v>68.751300000000001</c:v>
                </c:pt>
                <c:pt idx="156">
                  <c:v>73.079700000000003</c:v>
                </c:pt>
                <c:pt idx="157">
                  <c:v>75.716499999999996</c:v>
                </c:pt>
                <c:pt idx="158">
                  <c:v>79.059600000000003</c:v>
                </c:pt>
                <c:pt idx="159">
                  <c:v>85.103300000000004</c:v>
                </c:pt>
                <c:pt idx="160">
                  <c:v>79.773600000000002</c:v>
                </c:pt>
                <c:pt idx="161">
                  <c:v>81.728999999999999</c:v>
                </c:pt>
                <c:pt idx="162">
                  <c:v>78.851500000000001</c:v>
                </c:pt>
                <c:pt idx="163">
                  <c:v>75.303700000000006</c:v>
                </c:pt>
                <c:pt idx="164">
                  <c:v>73.355999999999995</c:v>
                </c:pt>
                <c:pt idx="165">
                  <c:v>75.831199999999995</c:v>
                </c:pt>
                <c:pt idx="166">
                  <c:v>75.919899999999998</c:v>
                </c:pt>
                <c:pt idx="167">
                  <c:v>71.923500000000004</c:v>
                </c:pt>
                <c:pt idx="168">
                  <c:v>69.5762</c:v>
                </c:pt>
                <c:pt idx="169">
                  <c:v>73.055099999999996</c:v>
                </c:pt>
                <c:pt idx="170">
                  <c:v>71.312600000000003</c:v>
                </c:pt>
                <c:pt idx="171">
                  <c:v>77.275800000000004</c:v>
                </c:pt>
                <c:pt idx="172">
                  <c:v>76.084800000000001</c:v>
                </c:pt>
                <c:pt idx="173" formatCode="General">
                  <c:v>76.084800000000001</c:v>
                </c:pt>
                <c:pt idx="174">
                  <c:v>79.813999999999993</c:v>
                </c:pt>
                <c:pt idx="175">
                  <c:v>76.961399999999998</c:v>
                </c:pt>
                <c:pt idx="176">
                  <c:v>77.356399999999994</c:v>
                </c:pt>
                <c:pt idx="177">
                  <c:v>73.891900000000007</c:v>
                </c:pt>
                <c:pt idx="178">
                  <c:v>72.430099999999996</c:v>
                </c:pt>
                <c:pt idx="179">
                  <c:v>72.9465</c:v>
                </c:pt>
                <c:pt idx="180">
                  <c:v>74.003399999999999</c:v>
                </c:pt>
                <c:pt idx="181">
                  <c:v>75.737899999999996</c:v>
                </c:pt>
                <c:pt idx="182">
                  <c:v>77.236199999999997</c:v>
                </c:pt>
                <c:pt idx="183">
                  <c:v>81.185900000000004</c:v>
                </c:pt>
                <c:pt idx="184">
                  <c:v>82.867900000000006</c:v>
                </c:pt>
                <c:pt idx="185">
                  <c:v>85.533100000000005</c:v>
                </c:pt>
                <c:pt idx="186">
                  <c:v>88.160899999999998</c:v>
                </c:pt>
                <c:pt idx="187">
                  <c:v>85.720299999999995</c:v>
                </c:pt>
                <c:pt idx="188" formatCode="General">
                  <c:v>85.720299999999995</c:v>
                </c:pt>
                <c:pt idx="189">
                  <c:v>84.8035</c:v>
                </c:pt>
                <c:pt idx="190">
                  <c:v>85.680499999999995</c:v>
                </c:pt>
                <c:pt idx="191">
                  <c:v>87.165599999999998</c:v>
                </c:pt>
                <c:pt idx="192">
                  <c:v>85.932900000000004</c:v>
                </c:pt>
                <c:pt idx="193">
                  <c:v>89.744900000000001</c:v>
                </c:pt>
                <c:pt idx="194">
                  <c:v>84.561300000000003</c:v>
                </c:pt>
                <c:pt idx="195">
                  <c:v>83.1965</c:v>
                </c:pt>
                <c:pt idx="196">
                  <c:v>82.337400000000002</c:v>
                </c:pt>
                <c:pt idx="197">
                  <c:v>81.588399999999993</c:v>
                </c:pt>
                <c:pt idx="198">
                  <c:v>85.793499999999995</c:v>
                </c:pt>
                <c:pt idx="199">
                  <c:v>84.1477</c:v>
                </c:pt>
                <c:pt idx="200">
                  <c:v>86.925799999999995</c:v>
                </c:pt>
                <c:pt idx="201">
                  <c:v>87.189700000000002</c:v>
                </c:pt>
                <c:pt idx="202">
                  <c:v>87.15</c:v>
                </c:pt>
                <c:pt idx="203">
                  <c:v>84.580200000000005</c:v>
                </c:pt>
                <c:pt idx="204">
                  <c:v>84.811599999999999</c:v>
                </c:pt>
                <c:pt idx="205">
                  <c:v>86.357500000000002</c:v>
                </c:pt>
                <c:pt idx="206">
                  <c:v>84.051400000000001</c:v>
                </c:pt>
                <c:pt idx="207">
                  <c:v>84.322699999999998</c:v>
                </c:pt>
                <c:pt idx="208">
                  <c:v>84.725499999999997</c:v>
                </c:pt>
                <c:pt idx="209">
                  <c:v>85.782300000000006</c:v>
                </c:pt>
                <c:pt idx="210">
                  <c:v>83.5167</c:v>
                </c:pt>
                <c:pt idx="211">
                  <c:v>84.267899999999997</c:v>
                </c:pt>
                <c:pt idx="212">
                  <c:v>84.355800000000002</c:v>
                </c:pt>
                <c:pt idx="213">
                  <c:v>82.057900000000004</c:v>
                </c:pt>
                <c:pt idx="214">
                  <c:v>82.222200000000001</c:v>
                </c:pt>
                <c:pt idx="215">
                  <c:v>80.416600000000003</c:v>
                </c:pt>
                <c:pt idx="216">
                  <c:v>82.098100000000002</c:v>
                </c:pt>
                <c:pt idx="217">
                  <c:v>80.720299999999995</c:v>
                </c:pt>
                <c:pt idx="218">
                  <c:v>78.198499999999996</c:v>
                </c:pt>
                <c:pt idx="219">
                  <c:v>76.272800000000004</c:v>
                </c:pt>
                <c:pt idx="220">
                  <c:v>75.287400000000005</c:v>
                </c:pt>
                <c:pt idx="221">
                  <c:v>76.023899999999998</c:v>
                </c:pt>
                <c:pt idx="222">
                  <c:v>77.457499999999996</c:v>
                </c:pt>
                <c:pt idx="223">
                  <c:v>76.543800000000005</c:v>
                </c:pt>
                <c:pt idx="224">
                  <c:v>80.499200000000002</c:v>
                </c:pt>
                <c:pt idx="225">
                  <c:v>77.726900000000001</c:v>
                </c:pt>
                <c:pt idx="226">
                  <c:v>79.224999999999994</c:v>
                </c:pt>
                <c:pt idx="227">
                  <c:v>78.115200000000002</c:v>
                </c:pt>
                <c:pt idx="228">
                  <c:v>78.280699999999996</c:v>
                </c:pt>
                <c:pt idx="229">
                  <c:v>76.864599999999996</c:v>
                </c:pt>
                <c:pt idx="230">
                  <c:v>80.451099999999997</c:v>
                </c:pt>
                <c:pt idx="231">
                  <c:v>78.629099999999994</c:v>
                </c:pt>
                <c:pt idx="232">
                  <c:v>79.985799999999998</c:v>
                </c:pt>
                <c:pt idx="233">
                  <c:v>82.909700000000001</c:v>
                </c:pt>
                <c:pt idx="234">
                  <c:v>84.226500000000001</c:v>
                </c:pt>
                <c:pt idx="235">
                  <c:v>86.190100000000001</c:v>
                </c:pt>
                <c:pt idx="236">
                  <c:v>89.171300000000002</c:v>
                </c:pt>
                <c:pt idx="237">
                  <c:v>90.529700000000005</c:v>
                </c:pt>
                <c:pt idx="238">
                  <c:v>88.586200000000005</c:v>
                </c:pt>
                <c:pt idx="239">
                  <c:v>90.725700000000003</c:v>
                </c:pt>
                <c:pt idx="240">
                  <c:v>95.772000000000006</c:v>
                </c:pt>
                <c:pt idx="241">
                  <c:v>98.674400000000006</c:v>
                </c:pt>
                <c:pt idx="242">
                  <c:v>98.024600000000007</c:v>
                </c:pt>
                <c:pt idx="243">
                  <c:v>97.297499999999999</c:v>
                </c:pt>
                <c:pt idx="244">
                  <c:v>95.596599999999995</c:v>
                </c:pt>
                <c:pt idx="245">
                  <c:v>96.340400000000002</c:v>
                </c:pt>
                <c:pt idx="246">
                  <c:v>97.177300000000002</c:v>
                </c:pt>
                <c:pt idx="247">
                  <c:v>97.494699999999995</c:v>
                </c:pt>
                <c:pt idx="248">
                  <c:v>98.040099999999995</c:v>
                </c:pt>
                <c:pt idx="249">
                  <c:v>92.865799999999993</c:v>
                </c:pt>
                <c:pt idx="250">
                  <c:v>90.918199999999999</c:v>
                </c:pt>
                <c:pt idx="251">
                  <c:v>89.555700000000002</c:v>
                </c:pt>
                <c:pt idx="252">
                  <c:v>91.049800000000005</c:v>
                </c:pt>
                <c:pt idx="253" formatCode="General">
                  <c:v>91.049800000000005</c:v>
                </c:pt>
                <c:pt idx="254">
                  <c:v>94.706599999999995</c:v>
                </c:pt>
                <c:pt idx="255">
                  <c:v>95.768000000000001</c:v>
                </c:pt>
                <c:pt idx="256">
                  <c:v>95.816000000000003</c:v>
                </c:pt>
                <c:pt idx="257">
                  <c:v>96.473100000000002</c:v>
                </c:pt>
                <c:pt idx="258">
                  <c:v>95.2851</c:v>
                </c:pt>
                <c:pt idx="259">
                  <c:v>91.669600000000003</c:v>
                </c:pt>
              </c:numCache>
            </c:numRef>
          </c:val>
          <c:smooth val="0"/>
          <c:extLst>
            <c:ext xmlns:c16="http://schemas.microsoft.com/office/drawing/2014/chart" uri="{C3380CC4-5D6E-409C-BE32-E72D297353CC}">
              <c16:uniqueId val="{00000001-08E1-4E26-9E8A-FBE223878126}"/>
            </c:ext>
          </c:extLst>
        </c:ser>
        <c:ser>
          <c:idx val="2"/>
          <c:order val="2"/>
          <c:tx>
            <c:strRef>
              <c:f>'Figure 9'!$F$3:$G$3</c:f>
              <c:strCache>
                <c:ptCount val="1"/>
                <c:pt idx="0">
                  <c:v>ASIA LNG</c:v>
                </c:pt>
              </c:strCache>
            </c:strRef>
          </c:tx>
          <c:spPr>
            <a:ln w="28575" cap="rnd">
              <a:solidFill>
                <a:schemeClr val="bg2">
                  <a:lumMod val="75000"/>
                </a:schemeClr>
              </a:solidFill>
              <a:round/>
            </a:ln>
            <a:effectLst/>
          </c:spPr>
          <c:marker>
            <c:symbol val="none"/>
          </c:marker>
          <c:cat>
            <c:numRef>
              <c:f>'Figure 9'!$A$5:$A$264</c:f>
              <c:numCache>
                <c:formatCode>dd\ mmm\ yyyy</c:formatCode>
                <c:ptCount val="260"/>
                <c:pt idx="0">
                  <c:v>45170</c:v>
                </c:pt>
                <c:pt idx="1">
                  <c:v>45173</c:v>
                </c:pt>
                <c:pt idx="2">
                  <c:v>45174</c:v>
                </c:pt>
                <c:pt idx="3">
                  <c:v>45175</c:v>
                </c:pt>
                <c:pt idx="4">
                  <c:v>45176</c:v>
                </c:pt>
                <c:pt idx="5">
                  <c:v>45177</c:v>
                </c:pt>
                <c:pt idx="6">
                  <c:v>45180</c:v>
                </c:pt>
                <c:pt idx="7">
                  <c:v>45181</c:v>
                </c:pt>
                <c:pt idx="8">
                  <c:v>45182</c:v>
                </c:pt>
                <c:pt idx="9">
                  <c:v>45183</c:v>
                </c:pt>
                <c:pt idx="10">
                  <c:v>45184</c:v>
                </c:pt>
                <c:pt idx="11">
                  <c:v>45187</c:v>
                </c:pt>
                <c:pt idx="12">
                  <c:v>45188</c:v>
                </c:pt>
                <c:pt idx="13">
                  <c:v>45189</c:v>
                </c:pt>
                <c:pt idx="14">
                  <c:v>45190</c:v>
                </c:pt>
                <c:pt idx="15">
                  <c:v>45191</c:v>
                </c:pt>
                <c:pt idx="16">
                  <c:v>45194</c:v>
                </c:pt>
                <c:pt idx="17">
                  <c:v>45195</c:v>
                </c:pt>
                <c:pt idx="18">
                  <c:v>45196</c:v>
                </c:pt>
                <c:pt idx="19">
                  <c:v>45197</c:v>
                </c:pt>
                <c:pt idx="20">
                  <c:v>45198</c:v>
                </c:pt>
                <c:pt idx="21">
                  <c:v>45201</c:v>
                </c:pt>
                <c:pt idx="22">
                  <c:v>45202</c:v>
                </c:pt>
                <c:pt idx="23">
                  <c:v>45203</c:v>
                </c:pt>
                <c:pt idx="24">
                  <c:v>45204</c:v>
                </c:pt>
                <c:pt idx="25">
                  <c:v>45205</c:v>
                </c:pt>
                <c:pt idx="26">
                  <c:v>45208</c:v>
                </c:pt>
                <c:pt idx="27">
                  <c:v>45209</c:v>
                </c:pt>
                <c:pt idx="28">
                  <c:v>45210</c:v>
                </c:pt>
                <c:pt idx="29">
                  <c:v>45211</c:v>
                </c:pt>
                <c:pt idx="30">
                  <c:v>45212</c:v>
                </c:pt>
                <c:pt idx="31">
                  <c:v>45215</c:v>
                </c:pt>
                <c:pt idx="32">
                  <c:v>45216</c:v>
                </c:pt>
                <c:pt idx="33">
                  <c:v>45217</c:v>
                </c:pt>
                <c:pt idx="34">
                  <c:v>45218</c:v>
                </c:pt>
                <c:pt idx="35">
                  <c:v>45219</c:v>
                </c:pt>
                <c:pt idx="36">
                  <c:v>45222</c:v>
                </c:pt>
                <c:pt idx="37">
                  <c:v>45223</c:v>
                </c:pt>
                <c:pt idx="38">
                  <c:v>45224</c:v>
                </c:pt>
                <c:pt idx="39">
                  <c:v>45225</c:v>
                </c:pt>
                <c:pt idx="40">
                  <c:v>45226</c:v>
                </c:pt>
                <c:pt idx="41">
                  <c:v>45229</c:v>
                </c:pt>
                <c:pt idx="42">
                  <c:v>45230</c:v>
                </c:pt>
                <c:pt idx="43">
                  <c:v>45231</c:v>
                </c:pt>
                <c:pt idx="44">
                  <c:v>45232</c:v>
                </c:pt>
                <c:pt idx="45">
                  <c:v>45233</c:v>
                </c:pt>
                <c:pt idx="46">
                  <c:v>45236</c:v>
                </c:pt>
                <c:pt idx="47">
                  <c:v>45237</c:v>
                </c:pt>
                <c:pt idx="48">
                  <c:v>45238</c:v>
                </c:pt>
                <c:pt idx="49">
                  <c:v>45239</c:v>
                </c:pt>
                <c:pt idx="50">
                  <c:v>45240</c:v>
                </c:pt>
                <c:pt idx="51">
                  <c:v>45243</c:v>
                </c:pt>
                <c:pt idx="52">
                  <c:v>45244</c:v>
                </c:pt>
                <c:pt idx="53">
                  <c:v>45245</c:v>
                </c:pt>
                <c:pt idx="54">
                  <c:v>45246</c:v>
                </c:pt>
                <c:pt idx="55">
                  <c:v>45247</c:v>
                </c:pt>
                <c:pt idx="56">
                  <c:v>45250</c:v>
                </c:pt>
                <c:pt idx="57">
                  <c:v>45251</c:v>
                </c:pt>
                <c:pt idx="58">
                  <c:v>45252</c:v>
                </c:pt>
                <c:pt idx="59">
                  <c:v>45253</c:v>
                </c:pt>
                <c:pt idx="60">
                  <c:v>45254</c:v>
                </c:pt>
                <c:pt idx="61">
                  <c:v>45257</c:v>
                </c:pt>
                <c:pt idx="62">
                  <c:v>45258</c:v>
                </c:pt>
                <c:pt idx="63">
                  <c:v>45259</c:v>
                </c:pt>
                <c:pt idx="64">
                  <c:v>45260</c:v>
                </c:pt>
                <c:pt idx="65">
                  <c:v>45261</c:v>
                </c:pt>
                <c:pt idx="66">
                  <c:v>45264</c:v>
                </c:pt>
                <c:pt idx="67">
                  <c:v>45265</c:v>
                </c:pt>
                <c:pt idx="68">
                  <c:v>45266</c:v>
                </c:pt>
                <c:pt idx="69">
                  <c:v>45267</c:v>
                </c:pt>
                <c:pt idx="70">
                  <c:v>45268</c:v>
                </c:pt>
                <c:pt idx="71">
                  <c:v>45271</c:v>
                </c:pt>
                <c:pt idx="72">
                  <c:v>45272</c:v>
                </c:pt>
                <c:pt idx="73">
                  <c:v>45273</c:v>
                </c:pt>
                <c:pt idx="74">
                  <c:v>45274</c:v>
                </c:pt>
                <c:pt idx="75">
                  <c:v>45275</c:v>
                </c:pt>
                <c:pt idx="76">
                  <c:v>45278</c:v>
                </c:pt>
                <c:pt idx="77">
                  <c:v>45279</c:v>
                </c:pt>
                <c:pt idx="78">
                  <c:v>45280</c:v>
                </c:pt>
                <c:pt idx="79">
                  <c:v>45281</c:v>
                </c:pt>
                <c:pt idx="80">
                  <c:v>45282</c:v>
                </c:pt>
                <c:pt idx="81">
                  <c:v>45286</c:v>
                </c:pt>
                <c:pt idx="82">
                  <c:v>45287</c:v>
                </c:pt>
                <c:pt idx="83">
                  <c:v>45288</c:v>
                </c:pt>
                <c:pt idx="84">
                  <c:v>45289</c:v>
                </c:pt>
                <c:pt idx="85">
                  <c:v>45293</c:v>
                </c:pt>
                <c:pt idx="86">
                  <c:v>45294</c:v>
                </c:pt>
                <c:pt idx="87">
                  <c:v>45295</c:v>
                </c:pt>
                <c:pt idx="88">
                  <c:v>45296</c:v>
                </c:pt>
                <c:pt idx="89">
                  <c:v>45299</c:v>
                </c:pt>
                <c:pt idx="90">
                  <c:v>45300</c:v>
                </c:pt>
                <c:pt idx="91">
                  <c:v>45301</c:v>
                </c:pt>
                <c:pt idx="92">
                  <c:v>45302</c:v>
                </c:pt>
                <c:pt idx="93">
                  <c:v>45303</c:v>
                </c:pt>
                <c:pt idx="94">
                  <c:v>45306</c:v>
                </c:pt>
                <c:pt idx="95">
                  <c:v>45307</c:v>
                </c:pt>
                <c:pt idx="96">
                  <c:v>45308</c:v>
                </c:pt>
                <c:pt idx="97">
                  <c:v>45309</c:v>
                </c:pt>
                <c:pt idx="98">
                  <c:v>45310</c:v>
                </c:pt>
                <c:pt idx="99">
                  <c:v>45313</c:v>
                </c:pt>
                <c:pt idx="100">
                  <c:v>45314</c:v>
                </c:pt>
                <c:pt idx="101">
                  <c:v>45315</c:v>
                </c:pt>
                <c:pt idx="102">
                  <c:v>45316</c:v>
                </c:pt>
                <c:pt idx="103">
                  <c:v>45317</c:v>
                </c:pt>
                <c:pt idx="104">
                  <c:v>45320</c:v>
                </c:pt>
                <c:pt idx="105">
                  <c:v>45321</c:v>
                </c:pt>
                <c:pt idx="106">
                  <c:v>45322</c:v>
                </c:pt>
                <c:pt idx="107">
                  <c:v>45323</c:v>
                </c:pt>
                <c:pt idx="108">
                  <c:v>45324</c:v>
                </c:pt>
                <c:pt idx="109">
                  <c:v>45327</c:v>
                </c:pt>
                <c:pt idx="110">
                  <c:v>45328</c:v>
                </c:pt>
                <c:pt idx="111">
                  <c:v>45329</c:v>
                </c:pt>
                <c:pt idx="112">
                  <c:v>45330</c:v>
                </c:pt>
                <c:pt idx="113">
                  <c:v>45331</c:v>
                </c:pt>
                <c:pt idx="114">
                  <c:v>45334</c:v>
                </c:pt>
                <c:pt idx="115">
                  <c:v>45335</c:v>
                </c:pt>
                <c:pt idx="116">
                  <c:v>45336</c:v>
                </c:pt>
                <c:pt idx="117">
                  <c:v>45337</c:v>
                </c:pt>
                <c:pt idx="118">
                  <c:v>45338</c:v>
                </c:pt>
                <c:pt idx="119">
                  <c:v>45341</c:v>
                </c:pt>
                <c:pt idx="120">
                  <c:v>45342</c:v>
                </c:pt>
                <c:pt idx="121">
                  <c:v>45343</c:v>
                </c:pt>
                <c:pt idx="122">
                  <c:v>45344</c:v>
                </c:pt>
                <c:pt idx="123">
                  <c:v>45345</c:v>
                </c:pt>
                <c:pt idx="124">
                  <c:v>45348</c:v>
                </c:pt>
                <c:pt idx="125">
                  <c:v>45349</c:v>
                </c:pt>
                <c:pt idx="126">
                  <c:v>45350</c:v>
                </c:pt>
                <c:pt idx="127">
                  <c:v>45351</c:v>
                </c:pt>
                <c:pt idx="128">
                  <c:v>45352</c:v>
                </c:pt>
                <c:pt idx="129">
                  <c:v>45355</c:v>
                </c:pt>
                <c:pt idx="130">
                  <c:v>45356</c:v>
                </c:pt>
                <c:pt idx="131">
                  <c:v>45357</c:v>
                </c:pt>
                <c:pt idx="132">
                  <c:v>45358</c:v>
                </c:pt>
                <c:pt idx="133">
                  <c:v>45359</c:v>
                </c:pt>
                <c:pt idx="134">
                  <c:v>45362</c:v>
                </c:pt>
                <c:pt idx="135">
                  <c:v>45363</c:v>
                </c:pt>
                <c:pt idx="136">
                  <c:v>45364</c:v>
                </c:pt>
                <c:pt idx="137">
                  <c:v>45365</c:v>
                </c:pt>
                <c:pt idx="138">
                  <c:v>45366</c:v>
                </c:pt>
                <c:pt idx="139">
                  <c:v>45369</c:v>
                </c:pt>
                <c:pt idx="140">
                  <c:v>45370</c:v>
                </c:pt>
                <c:pt idx="141">
                  <c:v>45371</c:v>
                </c:pt>
                <c:pt idx="142">
                  <c:v>45372</c:v>
                </c:pt>
                <c:pt idx="143">
                  <c:v>45373</c:v>
                </c:pt>
                <c:pt idx="144">
                  <c:v>45376</c:v>
                </c:pt>
                <c:pt idx="145">
                  <c:v>45377</c:v>
                </c:pt>
                <c:pt idx="146">
                  <c:v>45378</c:v>
                </c:pt>
                <c:pt idx="147">
                  <c:v>45379</c:v>
                </c:pt>
                <c:pt idx="148">
                  <c:v>45383</c:v>
                </c:pt>
                <c:pt idx="149">
                  <c:v>45384</c:v>
                </c:pt>
                <c:pt idx="150">
                  <c:v>45385</c:v>
                </c:pt>
                <c:pt idx="151">
                  <c:v>45386</c:v>
                </c:pt>
                <c:pt idx="152">
                  <c:v>45387</c:v>
                </c:pt>
                <c:pt idx="153">
                  <c:v>45390</c:v>
                </c:pt>
                <c:pt idx="154">
                  <c:v>45391</c:v>
                </c:pt>
                <c:pt idx="155">
                  <c:v>45392</c:v>
                </c:pt>
                <c:pt idx="156">
                  <c:v>45393</c:v>
                </c:pt>
                <c:pt idx="157">
                  <c:v>45394</c:v>
                </c:pt>
                <c:pt idx="158">
                  <c:v>45397</c:v>
                </c:pt>
                <c:pt idx="159">
                  <c:v>45398</c:v>
                </c:pt>
                <c:pt idx="160">
                  <c:v>45399</c:v>
                </c:pt>
                <c:pt idx="161">
                  <c:v>45400</c:v>
                </c:pt>
                <c:pt idx="162">
                  <c:v>45401</c:v>
                </c:pt>
                <c:pt idx="163">
                  <c:v>45404</c:v>
                </c:pt>
                <c:pt idx="164">
                  <c:v>45405</c:v>
                </c:pt>
                <c:pt idx="165">
                  <c:v>45406</c:v>
                </c:pt>
                <c:pt idx="166">
                  <c:v>45407</c:v>
                </c:pt>
                <c:pt idx="167">
                  <c:v>45408</c:v>
                </c:pt>
                <c:pt idx="168">
                  <c:v>45411</c:v>
                </c:pt>
                <c:pt idx="169">
                  <c:v>45412</c:v>
                </c:pt>
                <c:pt idx="170">
                  <c:v>45413</c:v>
                </c:pt>
                <c:pt idx="171">
                  <c:v>45414</c:v>
                </c:pt>
                <c:pt idx="172">
                  <c:v>45415</c:v>
                </c:pt>
                <c:pt idx="173">
                  <c:v>45418</c:v>
                </c:pt>
                <c:pt idx="174">
                  <c:v>45419</c:v>
                </c:pt>
                <c:pt idx="175">
                  <c:v>45420</c:v>
                </c:pt>
                <c:pt idx="176">
                  <c:v>45421</c:v>
                </c:pt>
                <c:pt idx="177">
                  <c:v>45422</c:v>
                </c:pt>
                <c:pt idx="178">
                  <c:v>45425</c:v>
                </c:pt>
                <c:pt idx="179">
                  <c:v>45426</c:v>
                </c:pt>
                <c:pt idx="180">
                  <c:v>45427</c:v>
                </c:pt>
                <c:pt idx="181">
                  <c:v>45428</c:v>
                </c:pt>
                <c:pt idx="182">
                  <c:v>45429</c:v>
                </c:pt>
                <c:pt idx="183">
                  <c:v>45432</c:v>
                </c:pt>
                <c:pt idx="184">
                  <c:v>45433</c:v>
                </c:pt>
                <c:pt idx="185">
                  <c:v>45434</c:v>
                </c:pt>
                <c:pt idx="186">
                  <c:v>45435</c:v>
                </c:pt>
                <c:pt idx="187">
                  <c:v>45436</c:v>
                </c:pt>
                <c:pt idx="188">
                  <c:v>45439</c:v>
                </c:pt>
                <c:pt idx="189">
                  <c:v>45440</c:v>
                </c:pt>
                <c:pt idx="190">
                  <c:v>45441</c:v>
                </c:pt>
                <c:pt idx="191">
                  <c:v>45442</c:v>
                </c:pt>
                <c:pt idx="192">
                  <c:v>45443</c:v>
                </c:pt>
                <c:pt idx="193">
                  <c:v>45446</c:v>
                </c:pt>
                <c:pt idx="194">
                  <c:v>45447</c:v>
                </c:pt>
                <c:pt idx="195">
                  <c:v>45448</c:v>
                </c:pt>
                <c:pt idx="196">
                  <c:v>45449</c:v>
                </c:pt>
                <c:pt idx="197">
                  <c:v>45450</c:v>
                </c:pt>
                <c:pt idx="198">
                  <c:v>45453</c:v>
                </c:pt>
                <c:pt idx="199">
                  <c:v>45454</c:v>
                </c:pt>
                <c:pt idx="200">
                  <c:v>45455</c:v>
                </c:pt>
                <c:pt idx="201">
                  <c:v>45456</c:v>
                </c:pt>
                <c:pt idx="202">
                  <c:v>45457</c:v>
                </c:pt>
                <c:pt idx="203">
                  <c:v>45460</c:v>
                </c:pt>
                <c:pt idx="204">
                  <c:v>45461</c:v>
                </c:pt>
                <c:pt idx="205">
                  <c:v>45462</c:v>
                </c:pt>
                <c:pt idx="206">
                  <c:v>45463</c:v>
                </c:pt>
                <c:pt idx="207">
                  <c:v>45464</c:v>
                </c:pt>
                <c:pt idx="208">
                  <c:v>45467</c:v>
                </c:pt>
                <c:pt idx="209">
                  <c:v>45468</c:v>
                </c:pt>
                <c:pt idx="210">
                  <c:v>45469</c:v>
                </c:pt>
                <c:pt idx="211">
                  <c:v>45470</c:v>
                </c:pt>
                <c:pt idx="212">
                  <c:v>45471</c:v>
                </c:pt>
                <c:pt idx="213">
                  <c:v>45474</c:v>
                </c:pt>
                <c:pt idx="214">
                  <c:v>45475</c:v>
                </c:pt>
                <c:pt idx="215">
                  <c:v>45476</c:v>
                </c:pt>
                <c:pt idx="216">
                  <c:v>45477</c:v>
                </c:pt>
                <c:pt idx="217">
                  <c:v>45478</c:v>
                </c:pt>
                <c:pt idx="218">
                  <c:v>45481</c:v>
                </c:pt>
                <c:pt idx="219">
                  <c:v>45482</c:v>
                </c:pt>
                <c:pt idx="220">
                  <c:v>45483</c:v>
                </c:pt>
                <c:pt idx="221">
                  <c:v>45484</c:v>
                </c:pt>
                <c:pt idx="222">
                  <c:v>45485</c:v>
                </c:pt>
                <c:pt idx="223">
                  <c:v>45488</c:v>
                </c:pt>
                <c:pt idx="224">
                  <c:v>45489</c:v>
                </c:pt>
                <c:pt idx="225">
                  <c:v>45490</c:v>
                </c:pt>
                <c:pt idx="226">
                  <c:v>45491</c:v>
                </c:pt>
                <c:pt idx="227">
                  <c:v>45492</c:v>
                </c:pt>
                <c:pt idx="228">
                  <c:v>45495</c:v>
                </c:pt>
                <c:pt idx="229">
                  <c:v>45496</c:v>
                </c:pt>
                <c:pt idx="230">
                  <c:v>45497</c:v>
                </c:pt>
                <c:pt idx="231">
                  <c:v>45498</c:v>
                </c:pt>
                <c:pt idx="232">
                  <c:v>45499</c:v>
                </c:pt>
                <c:pt idx="233">
                  <c:v>45502</c:v>
                </c:pt>
                <c:pt idx="234">
                  <c:v>45503</c:v>
                </c:pt>
                <c:pt idx="235">
                  <c:v>45504</c:v>
                </c:pt>
                <c:pt idx="236">
                  <c:v>45505</c:v>
                </c:pt>
                <c:pt idx="237">
                  <c:v>45506</c:v>
                </c:pt>
                <c:pt idx="238">
                  <c:v>45509</c:v>
                </c:pt>
                <c:pt idx="239">
                  <c:v>45510</c:v>
                </c:pt>
                <c:pt idx="240">
                  <c:v>45511</c:v>
                </c:pt>
                <c:pt idx="241">
                  <c:v>45512</c:v>
                </c:pt>
                <c:pt idx="242">
                  <c:v>45513</c:v>
                </c:pt>
                <c:pt idx="243">
                  <c:v>45516</c:v>
                </c:pt>
                <c:pt idx="244">
                  <c:v>45517</c:v>
                </c:pt>
                <c:pt idx="245">
                  <c:v>45518</c:v>
                </c:pt>
                <c:pt idx="246">
                  <c:v>45519</c:v>
                </c:pt>
                <c:pt idx="247">
                  <c:v>45520</c:v>
                </c:pt>
                <c:pt idx="248">
                  <c:v>45523</c:v>
                </c:pt>
                <c:pt idx="249">
                  <c:v>45524</c:v>
                </c:pt>
                <c:pt idx="250">
                  <c:v>45525</c:v>
                </c:pt>
                <c:pt idx="251">
                  <c:v>45526</c:v>
                </c:pt>
                <c:pt idx="252">
                  <c:v>45527</c:v>
                </c:pt>
                <c:pt idx="253">
                  <c:v>45530</c:v>
                </c:pt>
                <c:pt idx="254">
                  <c:v>45531</c:v>
                </c:pt>
                <c:pt idx="255">
                  <c:v>45532</c:v>
                </c:pt>
                <c:pt idx="256">
                  <c:v>45533</c:v>
                </c:pt>
                <c:pt idx="257">
                  <c:v>45534</c:v>
                </c:pt>
                <c:pt idx="258">
                  <c:v>45537</c:v>
                </c:pt>
                <c:pt idx="259">
                  <c:v>45538</c:v>
                </c:pt>
              </c:numCache>
            </c:numRef>
          </c:cat>
          <c:val>
            <c:numRef>
              <c:f>'Figure 9'!$G$5:$G$264</c:f>
              <c:numCache>
                <c:formatCode>#,##0.000</c:formatCode>
                <c:ptCount val="260"/>
                <c:pt idx="0">
                  <c:v>105.97799999999999</c:v>
                </c:pt>
                <c:pt idx="1">
                  <c:v>105.97799999999999</c:v>
                </c:pt>
                <c:pt idx="2">
                  <c:v>105.44199999999999</c:v>
                </c:pt>
                <c:pt idx="3">
                  <c:v>107.164</c:v>
                </c:pt>
                <c:pt idx="4">
                  <c:v>102.005</c:v>
                </c:pt>
                <c:pt idx="5">
                  <c:v>105.004</c:v>
                </c:pt>
                <c:pt idx="6">
                  <c:v>106.63500000000001</c:v>
                </c:pt>
                <c:pt idx="7">
                  <c:v>108.1</c:v>
                </c:pt>
                <c:pt idx="8">
                  <c:v>108.26600000000001</c:v>
                </c:pt>
                <c:pt idx="9">
                  <c:v>108.901</c:v>
                </c:pt>
                <c:pt idx="10">
                  <c:v>105.17700000000001</c:v>
                </c:pt>
                <c:pt idx="11">
                  <c:v>109.596</c:v>
                </c:pt>
                <c:pt idx="12">
                  <c:v>109.65900000000001</c:v>
                </c:pt>
                <c:pt idx="13">
                  <c:v>108.645</c:v>
                </c:pt>
                <c:pt idx="14">
                  <c:v>110.491</c:v>
                </c:pt>
                <c:pt idx="15">
                  <c:v>110.599</c:v>
                </c:pt>
                <c:pt idx="16">
                  <c:v>109.404</c:v>
                </c:pt>
                <c:pt idx="17">
                  <c:v>123.53400000000001</c:v>
                </c:pt>
                <c:pt idx="18">
                  <c:v>121.318</c:v>
                </c:pt>
                <c:pt idx="19">
                  <c:v>120.80800000000001</c:v>
                </c:pt>
                <c:pt idx="20">
                  <c:v>120.16800000000001</c:v>
                </c:pt>
                <c:pt idx="21">
                  <c:v>119.861</c:v>
                </c:pt>
                <c:pt idx="22">
                  <c:v>120.57899999999999</c:v>
                </c:pt>
                <c:pt idx="23">
                  <c:v>115.191</c:v>
                </c:pt>
                <c:pt idx="24">
                  <c:v>115.256</c:v>
                </c:pt>
                <c:pt idx="25">
                  <c:v>113.577</c:v>
                </c:pt>
                <c:pt idx="26">
                  <c:v>113.062</c:v>
                </c:pt>
                <c:pt idx="27">
                  <c:v>112.678</c:v>
                </c:pt>
                <c:pt idx="28">
                  <c:v>121.408</c:v>
                </c:pt>
                <c:pt idx="29">
                  <c:v>115.9</c:v>
                </c:pt>
                <c:pt idx="30">
                  <c:v>119.497</c:v>
                </c:pt>
                <c:pt idx="31">
                  <c:v>133.536</c:v>
                </c:pt>
                <c:pt idx="32">
                  <c:v>136.03899999999999</c:v>
                </c:pt>
                <c:pt idx="33">
                  <c:v>137.417</c:v>
                </c:pt>
                <c:pt idx="34">
                  <c:v>145.654</c:v>
                </c:pt>
                <c:pt idx="35">
                  <c:v>145.142</c:v>
                </c:pt>
                <c:pt idx="36">
                  <c:v>149.20099999999999</c:v>
                </c:pt>
                <c:pt idx="37">
                  <c:v>148.273</c:v>
                </c:pt>
                <c:pt idx="38">
                  <c:v>146.333</c:v>
                </c:pt>
                <c:pt idx="39">
                  <c:v>144.614</c:v>
                </c:pt>
                <c:pt idx="40">
                  <c:v>142.91399999999999</c:v>
                </c:pt>
                <c:pt idx="41">
                  <c:v>142.482</c:v>
                </c:pt>
                <c:pt idx="42">
                  <c:v>141.32599999999999</c:v>
                </c:pt>
                <c:pt idx="43">
                  <c:v>139.37899999999999</c:v>
                </c:pt>
                <c:pt idx="44">
                  <c:v>138.00700000000001</c:v>
                </c:pt>
                <c:pt idx="45">
                  <c:v>131.36000000000001</c:v>
                </c:pt>
                <c:pt idx="46">
                  <c:v>129.62100000000001</c:v>
                </c:pt>
                <c:pt idx="47">
                  <c:v>129.53299999999999</c:v>
                </c:pt>
                <c:pt idx="48">
                  <c:v>128.411</c:v>
                </c:pt>
                <c:pt idx="49">
                  <c:v>127.175</c:v>
                </c:pt>
                <c:pt idx="50">
                  <c:v>126.303</c:v>
                </c:pt>
                <c:pt idx="51" formatCode="General">
                  <c:v>126.303</c:v>
                </c:pt>
                <c:pt idx="52">
                  <c:v>123.114</c:v>
                </c:pt>
                <c:pt idx="53">
                  <c:v>122.23099999999999</c:v>
                </c:pt>
                <c:pt idx="54">
                  <c:v>126.913</c:v>
                </c:pt>
                <c:pt idx="55">
                  <c:v>128.387</c:v>
                </c:pt>
                <c:pt idx="56">
                  <c:v>128.32300000000001</c:v>
                </c:pt>
                <c:pt idx="57">
                  <c:v>127.28700000000001</c:v>
                </c:pt>
                <c:pt idx="58">
                  <c:v>127.295</c:v>
                </c:pt>
                <c:pt idx="59">
                  <c:v>128.43899999999999</c:v>
                </c:pt>
                <c:pt idx="60">
                  <c:v>129.81299999999999</c:v>
                </c:pt>
                <c:pt idx="61">
                  <c:v>130.114</c:v>
                </c:pt>
                <c:pt idx="62">
                  <c:v>129.03899999999999</c:v>
                </c:pt>
                <c:pt idx="63">
                  <c:v>125.745</c:v>
                </c:pt>
                <c:pt idx="64">
                  <c:v>124.249</c:v>
                </c:pt>
                <c:pt idx="65">
                  <c:v>122.617</c:v>
                </c:pt>
                <c:pt idx="66">
                  <c:v>121.30500000000001</c:v>
                </c:pt>
                <c:pt idx="67">
                  <c:v>120.483</c:v>
                </c:pt>
                <c:pt idx="68">
                  <c:v>117.554</c:v>
                </c:pt>
                <c:pt idx="69">
                  <c:v>118.33</c:v>
                </c:pt>
                <c:pt idx="70">
                  <c:v>116.715</c:v>
                </c:pt>
                <c:pt idx="71">
                  <c:v>115.009</c:v>
                </c:pt>
                <c:pt idx="72">
                  <c:v>107.89700000000001</c:v>
                </c:pt>
                <c:pt idx="73">
                  <c:v>97.975999999999999</c:v>
                </c:pt>
                <c:pt idx="74">
                  <c:v>90.659000000000006</c:v>
                </c:pt>
                <c:pt idx="75">
                  <c:v>94.436999999999998</c:v>
                </c:pt>
                <c:pt idx="76">
                  <c:v>95.906999999999996</c:v>
                </c:pt>
                <c:pt idx="77">
                  <c:v>94.745999999999995</c:v>
                </c:pt>
                <c:pt idx="78">
                  <c:v>91.781000000000006</c:v>
                </c:pt>
                <c:pt idx="79">
                  <c:v>92.537999999999997</c:v>
                </c:pt>
                <c:pt idx="80">
                  <c:v>92.498000000000005</c:v>
                </c:pt>
                <c:pt idx="81">
                  <c:v>92.042000000000002</c:v>
                </c:pt>
                <c:pt idx="82">
                  <c:v>91.459000000000003</c:v>
                </c:pt>
                <c:pt idx="83">
                  <c:v>91.266000000000005</c:v>
                </c:pt>
                <c:pt idx="84">
                  <c:v>90.900999999999996</c:v>
                </c:pt>
                <c:pt idx="85">
                  <c:v>90.525999999999996</c:v>
                </c:pt>
                <c:pt idx="86">
                  <c:v>87.894999999999996</c:v>
                </c:pt>
                <c:pt idx="87">
                  <c:v>85.051000000000002</c:v>
                </c:pt>
                <c:pt idx="88">
                  <c:v>85.644999999999996</c:v>
                </c:pt>
                <c:pt idx="89">
                  <c:v>86.914000000000001</c:v>
                </c:pt>
                <c:pt idx="90">
                  <c:v>84.872</c:v>
                </c:pt>
                <c:pt idx="91">
                  <c:v>76.927000000000007</c:v>
                </c:pt>
                <c:pt idx="92">
                  <c:v>79.198999999999998</c:v>
                </c:pt>
                <c:pt idx="93">
                  <c:v>79.498999999999995</c:v>
                </c:pt>
                <c:pt idx="94">
                  <c:v>79.569999999999993</c:v>
                </c:pt>
                <c:pt idx="95">
                  <c:v>79.894000000000005</c:v>
                </c:pt>
                <c:pt idx="96">
                  <c:v>77.641000000000005</c:v>
                </c:pt>
                <c:pt idx="97">
                  <c:v>75.742999999999995</c:v>
                </c:pt>
                <c:pt idx="98">
                  <c:v>74.402000000000001</c:v>
                </c:pt>
                <c:pt idx="99">
                  <c:v>74.165999999999997</c:v>
                </c:pt>
                <c:pt idx="100">
                  <c:v>72.644999999999996</c:v>
                </c:pt>
                <c:pt idx="101">
                  <c:v>72.608000000000004</c:v>
                </c:pt>
                <c:pt idx="102">
                  <c:v>73.926000000000002</c:v>
                </c:pt>
                <c:pt idx="103">
                  <c:v>72.686000000000007</c:v>
                </c:pt>
                <c:pt idx="104">
                  <c:v>72.492999999999995</c:v>
                </c:pt>
                <c:pt idx="105">
                  <c:v>72.757000000000005</c:v>
                </c:pt>
                <c:pt idx="106">
                  <c:v>74.346000000000004</c:v>
                </c:pt>
                <c:pt idx="107">
                  <c:v>75.584999999999994</c:v>
                </c:pt>
                <c:pt idx="108">
                  <c:v>73.286000000000001</c:v>
                </c:pt>
                <c:pt idx="109">
                  <c:v>73.88</c:v>
                </c:pt>
                <c:pt idx="110">
                  <c:v>73.316000000000003</c:v>
                </c:pt>
                <c:pt idx="111">
                  <c:v>72.66</c:v>
                </c:pt>
                <c:pt idx="112">
                  <c:v>72.777000000000001</c:v>
                </c:pt>
                <c:pt idx="113">
                  <c:v>72.786000000000001</c:v>
                </c:pt>
                <c:pt idx="114" formatCode="General">
                  <c:v>72.786000000000001</c:v>
                </c:pt>
                <c:pt idx="115">
                  <c:v>72.346000000000004</c:v>
                </c:pt>
                <c:pt idx="116">
                  <c:v>71.923000000000002</c:v>
                </c:pt>
                <c:pt idx="117">
                  <c:v>70.637</c:v>
                </c:pt>
                <c:pt idx="118">
                  <c:v>70.337000000000003</c:v>
                </c:pt>
                <c:pt idx="119">
                  <c:v>67.372</c:v>
                </c:pt>
                <c:pt idx="120">
                  <c:v>66.89</c:v>
                </c:pt>
                <c:pt idx="121">
                  <c:v>65.900999999999996</c:v>
                </c:pt>
                <c:pt idx="122">
                  <c:v>65.932000000000002</c:v>
                </c:pt>
                <c:pt idx="123">
                  <c:v>65.409000000000006</c:v>
                </c:pt>
                <c:pt idx="124">
                  <c:v>63.963999999999999</c:v>
                </c:pt>
                <c:pt idx="125">
                  <c:v>63.984000000000002</c:v>
                </c:pt>
                <c:pt idx="126">
                  <c:v>65.497</c:v>
                </c:pt>
                <c:pt idx="127">
                  <c:v>65.966999999999999</c:v>
                </c:pt>
                <c:pt idx="128">
                  <c:v>62.947000000000003</c:v>
                </c:pt>
                <c:pt idx="129">
                  <c:v>64.259</c:v>
                </c:pt>
                <c:pt idx="130">
                  <c:v>64.915999999999997</c:v>
                </c:pt>
                <c:pt idx="131">
                  <c:v>69.176000000000002</c:v>
                </c:pt>
                <c:pt idx="132">
                  <c:v>69.201999999999998</c:v>
                </c:pt>
                <c:pt idx="133">
                  <c:v>70.188000000000002</c:v>
                </c:pt>
                <c:pt idx="134">
                  <c:v>70.677999999999997</c:v>
                </c:pt>
                <c:pt idx="135">
                  <c:v>69.506</c:v>
                </c:pt>
                <c:pt idx="136">
                  <c:v>69.227999999999994</c:v>
                </c:pt>
                <c:pt idx="137">
                  <c:v>68.572999999999993</c:v>
                </c:pt>
                <c:pt idx="138">
                  <c:v>68.971000000000004</c:v>
                </c:pt>
                <c:pt idx="139">
                  <c:v>71.783000000000001</c:v>
                </c:pt>
                <c:pt idx="140">
                  <c:v>74.594999999999999</c:v>
                </c:pt>
                <c:pt idx="141">
                  <c:v>75.423000000000002</c:v>
                </c:pt>
                <c:pt idx="142">
                  <c:v>72.986999999999995</c:v>
                </c:pt>
                <c:pt idx="143">
                  <c:v>72.7</c:v>
                </c:pt>
                <c:pt idx="144">
                  <c:v>72.116</c:v>
                </c:pt>
                <c:pt idx="145">
                  <c:v>76.225999999999999</c:v>
                </c:pt>
                <c:pt idx="146">
                  <c:v>75.278000000000006</c:v>
                </c:pt>
                <c:pt idx="147">
                  <c:v>74.656999999999996</c:v>
                </c:pt>
                <c:pt idx="148">
                  <c:v>74.798000000000002</c:v>
                </c:pt>
                <c:pt idx="149">
                  <c:v>74.903999999999996</c:v>
                </c:pt>
                <c:pt idx="150">
                  <c:v>73.515000000000001</c:v>
                </c:pt>
                <c:pt idx="151">
                  <c:v>72.247</c:v>
                </c:pt>
                <c:pt idx="152">
                  <c:v>73.768000000000001</c:v>
                </c:pt>
                <c:pt idx="153">
                  <c:v>74.114000000000004</c:v>
                </c:pt>
                <c:pt idx="154">
                  <c:v>74.171999999999997</c:v>
                </c:pt>
                <c:pt idx="155" formatCode="General">
                  <c:v>74.171999999999997</c:v>
                </c:pt>
                <c:pt idx="156">
                  <c:v>76.343999999999994</c:v>
                </c:pt>
                <c:pt idx="157">
                  <c:v>77.998999999999995</c:v>
                </c:pt>
                <c:pt idx="158">
                  <c:v>79.734999999999999</c:v>
                </c:pt>
                <c:pt idx="159">
                  <c:v>81.796999999999997</c:v>
                </c:pt>
                <c:pt idx="160">
                  <c:v>83.864999999999995</c:v>
                </c:pt>
                <c:pt idx="161">
                  <c:v>83.866</c:v>
                </c:pt>
                <c:pt idx="162">
                  <c:v>83.594999999999999</c:v>
                </c:pt>
                <c:pt idx="163">
                  <c:v>83.174000000000007</c:v>
                </c:pt>
                <c:pt idx="164">
                  <c:v>82.242000000000004</c:v>
                </c:pt>
                <c:pt idx="165">
                  <c:v>81.230999999999995</c:v>
                </c:pt>
                <c:pt idx="166">
                  <c:v>80.989999999999995</c:v>
                </c:pt>
                <c:pt idx="167">
                  <c:v>80.930999999999997</c:v>
                </c:pt>
                <c:pt idx="168">
                  <c:v>80.302000000000007</c:v>
                </c:pt>
                <c:pt idx="169">
                  <c:v>77.31</c:v>
                </c:pt>
                <c:pt idx="170" formatCode="General">
                  <c:v>77.31</c:v>
                </c:pt>
                <c:pt idx="171">
                  <c:v>77.221999999999994</c:v>
                </c:pt>
                <c:pt idx="172">
                  <c:v>79.257999999999996</c:v>
                </c:pt>
                <c:pt idx="173">
                  <c:v>80.927000000000007</c:v>
                </c:pt>
                <c:pt idx="174">
                  <c:v>84.350999999999999</c:v>
                </c:pt>
                <c:pt idx="175">
                  <c:v>82.433999999999997</c:v>
                </c:pt>
                <c:pt idx="176">
                  <c:v>81.807000000000002</c:v>
                </c:pt>
                <c:pt idx="177">
                  <c:v>81.191000000000003</c:v>
                </c:pt>
                <c:pt idx="178">
                  <c:v>80.739999999999995</c:v>
                </c:pt>
                <c:pt idx="179">
                  <c:v>82.47</c:v>
                </c:pt>
                <c:pt idx="180">
                  <c:v>83.091999999999999</c:v>
                </c:pt>
                <c:pt idx="181">
                  <c:v>83.989000000000004</c:v>
                </c:pt>
                <c:pt idx="182">
                  <c:v>85.143000000000001</c:v>
                </c:pt>
                <c:pt idx="183">
                  <c:v>86.347999999999999</c:v>
                </c:pt>
                <c:pt idx="184">
                  <c:v>88.23</c:v>
                </c:pt>
                <c:pt idx="185" formatCode="General">
                  <c:v>88.23</c:v>
                </c:pt>
                <c:pt idx="186">
                  <c:v>91.494</c:v>
                </c:pt>
                <c:pt idx="187">
                  <c:v>96.302999999999997</c:v>
                </c:pt>
                <c:pt idx="188">
                  <c:v>93.37</c:v>
                </c:pt>
                <c:pt idx="189">
                  <c:v>93.501999999999995</c:v>
                </c:pt>
                <c:pt idx="190">
                  <c:v>92.587999999999994</c:v>
                </c:pt>
                <c:pt idx="191">
                  <c:v>92.826999999999998</c:v>
                </c:pt>
                <c:pt idx="192">
                  <c:v>94.06</c:v>
                </c:pt>
                <c:pt idx="193">
                  <c:v>95.242000000000004</c:v>
                </c:pt>
                <c:pt idx="194">
                  <c:v>97.034999999999997</c:v>
                </c:pt>
                <c:pt idx="195">
                  <c:v>93.808000000000007</c:v>
                </c:pt>
                <c:pt idx="196">
                  <c:v>94.918999999999997</c:v>
                </c:pt>
                <c:pt idx="197">
                  <c:v>94.206000000000003</c:v>
                </c:pt>
                <c:pt idx="198">
                  <c:v>92.811999999999998</c:v>
                </c:pt>
                <c:pt idx="199">
                  <c:v>94.195999999999998</c:v>
                </c:pt>
                <c:pt idx="200">
                  <c:v>96.343999999999994</c:v>
                </c:pt>
                <c:pt idx="201">
                  <c:v>96.998999999999995</c:v>
                </c:pt>
                <c:pt idx="202">
                  <c:v>103.68899999999999</c:v>
                </c:pt>
                <c:pt idx="203" formatCode="General">
                  <c:v>103.68899999999999</c:v>
                </c:pt>
                <c:pt idx="204">
                  <c:v>102.249</c:v>
                </c:pt>
                <c:pt idx="205">
                  <c:v>97.754999999999995</c:v>
                </c:pt>
                <c:pt idx="206">
                  <c:v>97.983000000000004</c:v>
                </c:pt>
                <c:pt idx="207">
                  <c:v>99.025000000000006</c:v>
                </c:pt>
                <c:pt idx="208">
                  <c:v>99.320999999999998</c:v>
                </c:pt>
                <c:pt idx="209">
                  <c:v>98.536000000000001</c:v>
                </c:pt>
                <c:pt idx="210">
                  <c:v>99.298000000000002</c:v>
                </c:pt>
                <c:pt idx="211">
                  <c:v>100.655</c:v>
                </c:pt>
                <c:pt idx="212">
                  <c:v>100.36199999999999</c:v>
                </c:pt>
                <c:pt idx="213">
                  <c:v>98.840999999999994</c:v>
                </c:pt>
                <c:pt idx="214">
                  <c:v>98.906999999999996</c:v>
                </c:pt>
                <c:pt idx="215">
                  <c:v>97.644000000000005</c:v>
                </c:pt>
                <c:pt idx="216">
                  <c:v>93.451999999999998</c:v>
                </c:pt>
                <c:pt idx="217">
                  <c:v>92.9</c:v>
                </c:pt>
                <c:pt idx="218">
                  <c:v>92.695999999999998</c:v>
                </c:pt>
                <c:pt idx="219">
                  <c:v>92.48</c:v>
                </c:pt>
                <c:pt idx="220">
                  <c:v>89.977000000000004</c:v>
                </c:pt>
                <c:pt idx="221">
                  <c:v>89.507000000000005</c:v>
                </c:pt>
                <c:pt idx="222">
                  <c:v>88.997</c:v>
                </c:pt>
                <c:pt idx="223">
                  <c:v>90.103999999999999</c:v>
                </c:pt>
                <c:pt idx="224">
                  <c:v>91.944000000000003</c:v>
                </c:pt>
                <c:pt idx="225">
                  <c:v>92.269000000000005</c:v>
                </c:pt>
                <c:pt idx="226">
                  <c:v>93.600999999999999</c:v>
                </c:pt>
                <c:pt idx="227">
                  <c:v>94.361999999999995</c:v>
                </c:pt>
                <c:pt idx="228">
                  <c:v>93.653000000000006</c:v>
                </c:pt>
                <c:pt idx="229">
                  <c:v>93.171000000000006</c:v>
                </c:pt>
                <c:pt idx="230">
                  <c:v>93.56</c:v>
                </c:pt>
                <c:pt idx="231">
                  <c:v>94.105000000000004</c:v>
                </c:pt>
                <c:pt idx="232">
                  <c:v>94.141000000000005</c:v>
                </c:pt>
                <c:pt idx="233">
                  <c:v>94.941999999999993</c:v>
                </c:pt>
                <c:pt idx="234">
                  <c:v>96.156999999999996</c:v>
                </c:pt>
                <c:pt idx="235">
                  <c:v>96.905000000000001</c:v>
                </c:pt>
                <c:pt idx="236">
                  <c:v>98.664000000000001</c:v>
                </c:pt>
                <c:pt idx="237">
                  <c:v>99.808999999999997</c:v>
                </c:pt>
                <c:pt idx="238">
                  <c:v>100.473</c:v>
                </c:pt>
                <c:pt idx="239">
                  <c:v>100.116</c:v>
                </c:pt>
                <c:pt idx="240">
                  <c:v>99.168000000000006</c:v>
                </c:pt>
                <c:pt idx="241">
                  <c:v>101.995</c:v>
                </c:pt>
                <c:pt idx="242" formatCode="General">
                  <c:v>101.995</c:v>
                </c:pt>
                <c:pt idx="243">
                  <c:v>102.58499999999999</c:v>
                </c:pt>
                <c:pt idx="244">
                  <c:v>106.26900000000001</c:v>
                </c:pt>
                <c:pt idx="245">
                  <c:v>103.86199999999999</c:v>
                </c:pt>
                <c:pt idx="246">
                  <c:v>105.262</c:v>
                </c:pt>
                <c:pt idx="247">
                  <c:v>103.988</c:v>
                </c:pt>
                <c:pt idx="248">
                  <c:v>104.43600000000001</c:v>
                </c:pt>
                <c:pt idx="249">
                  <c:v>104.532</c:v>
                </c:pt>
                <c:pt idx="250">
                  <c:v>103.4</c:v>
                </c:pt>
                <c:pt idx="251">
                  <c:v>102.117</c:v>
                </c:pt>
                <c:pt idx="252">
                  <c:v>103.10299999999999</c:v>
                </c:pt>
                <c:pt idx="253">
                  <c:v>103.119</c:v>
                </c:pt>
                <c:pt idx="254">
                  <c:v>102.571</c:v>
                </c:pt>
                <c:pt idx="255">
                  <c:v>103.074</c:v>
                </c:pt>
                <c:pt idx="256">
                  <c:v>103.988</c:v>
                </c:pt>
                <c:pt idx="257">
                  <c:v>104.514</c:v>
                </c:pt>
                <c:pt idx="258">
                  <c:v>104.666</c:v>
                </c:pt>
                <c:pt idx="259">
                  <c:v>104.45</c:v>
                </c:pt>
              </c:numCache>
            </c:numRef>
          </c:val>
          <c:smooth val="0"/>
          <c:extLst>
            <c:ext xmlns:c16="http://schemas.microsoft.com/office/drawing/2014/chart" uri="{C3380CC4-5D6E-409C-BE32-E72D297353CC}">
              <c16:uniqueId val="{00000002-08E1-4E26-9E8A-FBE223878126}"/>
            </c:ext>
          </c:extLst>
        </c:ser>
        <c:dLbls>
          <c:showLegendKey val="0"/>
          <c:showVal val="0"/>
          <c:showCatName val="0"/>
          <c:showSerName val="0"/>
          <c:showPercent val="0"/>
          <c:showBubbleSize val="0"/>
        </c:dLbls>
        <c:smooth val="0"/>
        <c:axId val="395366968"/>
        <c:axId val="395368048"/>
      </c:lineChart>
      <c:dateAx>
        <c:axId val="395366968"/>
        <c:scaling>
          <c:orientation val="minMax"/>
        </c:scaling>
        <c:delete val="0"/>
        <c:axPos val="b"/>
        <c:numFmt formatCode="mmm\ 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368048"/>
        <c:crosses val="autoZero"/>
        <c:auto val="1"/>
        <c:lblOffset val="100"/>
        <c:baseTimeUnit val="days"/>
        <c:majorUnit val="31"/>
        <c:majorTimeUnit val="days"/>
        <c:minorUnit val="1"/>
        <c:minorTimeUnit val="days"/>
      </c:dateAx>
      <c:valAx>
        <c:axId val="395368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p/therm equivalent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3669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'Figure 9'!$N$4</c:f>
              <c:strCache>
                <c:ptCount val="1"/>
                <c:pt idx="0">
                  <c:v>NBP</c:v>
                </c:pt>
              </c:strCache>
            </c:strRef>
          </c:tx>
          <c:spPr>
            <a:ln w="28575" cap="rnd">
              <a:solidFill>
                <a:schemeClr val="accent1"/>
              </a:solidFill>
              <a:round/>
            </a:ln>
            <a:effectLst/>
          </c:spPr>
          <c:marker>
            <c:symbol val="none"/>
          </c:marker>
          <c:cat>
            <c:numRef>
              <c:f>'Figure 9'!$I$5:$I$10</c:f>
              <c:numCache>
                <c:formatCode>mmm\-yy</c:formatCode>
                <c:ptCount val="6"/>
                <c:pt idx="0">
                  <c:v>45566</c:v>
                </c:pt>
                <c:pt idx="1">
                  <c:v>45597</c:v>
                </c:pt>
                <c:pt idx="2">
                  <c:v>45627</c:v>
                </c:pt>
                <c:pt idx="3">
                  <c:v>45658</c:v>
                </c:pt>
                <c:pt idx="4">
                  <c:v>45689</c:v>
                </c:pt>
                <c:pt idx="5">
                  <c:v>45717</c:v>
                </c:pt>
              </c:numCache>
            </c:numRef>
          </c:cat>
          <c:val>
            <c:numRef>
              <c:f>'Figure 9'!$N$5:$N$11</c:f>
              <c:numCache>
                <c:formatCode>General</c:formatCode>
                <c:ptCount val="7"/>
                <c:pt idx="0">
                  <c:v>89.37</c:v>
                </c:pt>
                <c:pt idx="1">
                  <c:v>98.28</c:v>
                </c:pt>
                <c:pt idx="2">
                  <c:v>102.76</c:v>
                </c:pt>
                <c:pt idx="3">
                  <c:v>104.59</c:v>
                </c:pt>
                <c:pt idx="4">
                  <c:v>105.24</c:v>
                </c:pt>
                <c:pt idx="5">
                  <c:v>102.34</c:v>
                </c:pt>
              </c:numCache>
            </c:numRef>
          </c:val>
          <c:smooth val="0"/>
          <c:extLst>
            <c:ext xmlns:c16="http://schemas.microsoft.com/office/drawing/2014/chart" uri="{C3380CC4-5D6E-409C-BE32-E72D297353CC}">
              <c16:uniqueId val="{00000002-F6AE-4755-A681-1D9CAB24E2C2}"/>
            </c:ext>
          </c:extLst>
        </c:ser>
        <c:ser>
          <c:idx val="1"/>
          <c:order val="1"/>
          <c:tx>
            <c:strRef>
              <c:f>'Figure 9'!$K$4</c:f>
              <c:strCache>
                <c:ptCount val="1"/>
                <c:pt idx="0">
                  <c:v>TTF</c:v>
                </c:pt>
              </c:strCache>
            </c:strRef>
          </c:tx>
          <c:spPr>
            <a:ln w="28575" cap="rnd">
              <a:solidFill>
                <a:schemeClr val="accent2"/>
              </a:solidFill>
              <a:round/>
            </a:ln>
            <a:effectLst/>
          </c:spPr>
          <c:marker>
            <c:symbol val="none"/>
          </c:marker>
          <c:cat>
            <c:numRef>
              <c:f>'Figure 9'!$I$5:$I$10</c:f>
              <c:numCache>
                <c:formatCode>mmm\-yy</c:formatCode>
                <c:ptCount val="6"/>
                <c:pt idx="0">
                  <c:v>45566</c:v>
                </c:pt>
                <c:pt idx="1">
                  <c:v>45597</c:v>
                </c:pt>
                <c:pt idx="2">
                  <c:v>45627</c:v>
                </c:pt>
                <c:pt idx="3">
                  <c:v>45658</c:v>
                </c:pt>
                <c:pt idx="4">
                  <c:v>45689</c:v>
                </c:pt>
                <c:pt idx="5">
                  <c:v>45717</c:v>
                </c:pt>
              </c:numCache>
            </c:numRef>
          </c:cat>
          <c:val>
            <c:numRef>
              <c:f>'Figure 9'!$K$5:$K$11</c:f>
              <c:numCache>
                <c:formatCode>0.00</c:formatCode>
                <c:ptCount val="7"/>
                <c:pt idx="0">
                  <c:v>91.653296565999995</c:v>
                </c:pt>
                <c:pt idx="1">
                  <c:v>96.480785824000009</c:v>
                </c:pt>
                <c:pt idx="2">
                  <c:v>98.678907527999996</c:v>
                </c:pt>
                <c:pt idx="3">
                  <c:v>99.642433970000013</c:v>
                </c:pt>
                <c:pt idx="4">
                  <c:v>99.837110668000008</c:v>
                </c:pt>
                <c:pt idx="5">
                  <c:v>98.691228838000001</c:v>
                </c:pt>
              </c:numCache>
            </c:numRef>
          </c:val>
          <c:smooth val="0"/>
          <c:extLst>
            <c:ext xmlns:c16="http://schemas.microsoft.com/office/drawing/2014/chart" uri="{C3380CC4-5D6E-409C-BE32-E72D297353CC}">
              <c16:uniqueId val="{00000001-F6AE-4755-A681-1D9CAB24E2C2}"/>
            </c:ext>
          </c:extLst>
        </c:ser>
        <c:ser>
          <c:idx val="0"/>
          <c:order val="2"/>
          <c:tx>
            <c:strRef>
              <c:f>'Figure 9'!$M$4</c:f>
              <c:strCache>
                <c:ptCount val="1"/>
                <c:pt idx="0">
                  <c:v>ASIA LNG</c:v>
                </c:pt>
              </c:strCache>
            </c:strRef>
          </c:tx>
          <c:spPr>
            <a:ln w="28575" cap="rnd">
              <a:solidFill>
                <a:schemeClr val="bg2">
                  <a:lumMod val="75000"/>
                </a:schemeClr>
              </a:solidFill>
              <a:round/>
            </a:ln>
            <a:effectLst/>
          </c:spPr>
          <c:marker>
            <c:symbol val="none"/>
          </c:marker>
          <c:cat>
            <c:numRef>
              <c:f>'Figure 9'!$I$5:$I$10</c:f>
              <c:numCache>
                <c:formatCode>mmm\-yy</c:formatCode>
                <c:ptCount val="6"/>
                <c:pt idx="0">
                  <c:v>45566</c:v>
                </c:pt>
                <c:pt idx="1">
                  <c:v>45597</c:v>
                </c:pt>
                <c:pt idx="2">
                  <c:v>45627</c:v>
                </c:pt>
                <c:pt idx="3">
                  <c:v>45658</c:v>
                </c:pt>
                <c:pt idx="4">
                  <c:v>45689</c:v>
                </c:pt>
                <c:pt idx="5">
                  <c:v>45717</c:v>
                </c:pt>
              </c:numCache>
            </c:numRef>
          </c:cat>
          <c:val>
            <c:numRef>
              <c:f>'Figure 9'!$M$5:$M$11</c:f>
              <c:numCache>
                <c:formatCode>0.00</c:formatCode>
                <c:ptCount val="7"/>
                <c:pt idx="0">
                  <c:v>104.376650508</c:v>
                </c:pt>
                <c:pt idx="1">
                  <c:v>107.47792783</c:v>
                </c:pt>
                <c:pt idx="2">
                  <c:v>112.01173619999999</c:v>
                </c:pt>
                <c:pt idx="3">
                  <c:v>114.29769</c:v>
                </c:pt>
                <c:pt idx="4">
                  <c:v>113.5357054</c:v>
                </c:pt>
                <c:pt idx="5">
                  <c:v>106.67784399999999</c:v>
                </c:pt>
              </c:numCache>
            </c:numRef>
          </c:val>
          <c:smooth val="0"/>
          <c:extLst>
            <c:ext xmlns:c16="http://schemas.microsoft.com/office/drawing/2014/chart" uri="{C3380CC4-5D6E-409C-BE32-E72D297353CC}">
              <c16:uniqueId val="{00000000-F6AE-4755-A681-1D9CAB24E2C2}"/>
            </c:ext>
          </c:extLst>
        </c:ser>
        <c:dLbls>
          <c:showLegendKey val="0"/>
          <c:showVal val="0"/>
          <c:showCatName val="0"/>
          <c:showSerName val="0"/>
          <c:showPercent val="0"/>
          <c:showBubbleSize val="0"/>
        </c:dLbls>
        <c:smooth val="0"/>
        <c:axId val="939957512"/>
        <c:axId val="939956072"/>
      </c:lineChart>
      <c:dateAx>
        <c:axId val="9399575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956072"/>
        <c:crosses val="autoZero"/>
        <c:auto val="1"/>
        <c:lblOffset val="100"/>
        <c:baseTimeUnit val="months"/>
      </c:dateAx>
      <c:valAx>
        <c:axId val="93995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957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'Figure 10'!$A$4</c:f>
              <c:strCache>
                <c:ptCount val="1"/>
                <c:pt idx="0">
                  <c:v>LNG</c:v>
                </c:pt>
              </c:strCache>
            </c:strRef>
          </c:tx>
          <c:spPr>
            <a:solidFill>
              <a:schemeClr val="accent2"/>
            </a:solidFill>
            <a:ln>
              <a:noFill/>
            </a:ln>
            <a:effectLst/>
          </c:spPr>
          <c:invertIfNegative val="0"/>
          <c:cat>
            <c:strRef>
              <c:f>'Figure 10'!$B$3:$E$3</c:f>
              <c:strCache>
                <c:ptCount val="4"/>
                <c:pt idx="0">
                  <c:v>2021/22</c:v>
                </c:pt>
                <c:pt idx="1">
                  <c:v>2022/23</c:v>
                </c:pt>
                <c:pt idx="2">
                  <c:v> 2023/24</c:v>
                </c:pt>
                <c:pt idx="3">
                  <c:v> 2024/25 forecast</c:v>
                </c:pt>
              </c:strCache>
            </c:strRef>
          </c:cat>
          <c:val>
            <c:numRef>
              <c:f>'Figure 10'!$B$4:$E$4</c:f>
              <c:numCache>
                <c:formatCode>0.0</c:formatCode>
                <c:ptCount val="4"/>
                <c:pt idx="0">
                  <c:v>8.6526412700000002</c:v>
                </c:pt>
                <c:pt idx="1">
                  <c:v>15.798458585000001</c:v>
                </c:pt>
                <c:pt idx="2">
                  <c:v>8.3000000000000007</c:v>
                </c:pt>
                <c:pt idx="3" formatCode="General">
                  <c:v>10.7</c:v>
                </c:pt>
              </c:numCache>
            </c:numRef>
          </c:val>
          <c:extLst>
            <c:ext xmlns:c16="http://schemas.microsoft.com/office/drawing/2014/chart" uri="{C3380CC4-5D6E-409C-BE32-E72D297353CC}">
              <c16:uniqueId val="{00000001-5912-4B2A-9B1B-B264C096C48A}"/>
            </c:ext>
          </c:extLst>
        </c:ser>
        <c:dLbls>
          <c:showLegendKey val="0"/>
          <c:showVal val="0"/>
          <c:showCatName val="0"/>
          <c:showSerName val="0"/>
          <c:showPercent val="0"/>
          <c:showBubbleSize val="0"/>
        </c:dLbls>
        <c:gapWidth val="150"/>
        <c:overlap val="100"/>
        <c:axId val="841494800"/>
        <c:axId val="841499840"/>
      </c:barChart>
      <c:catAx>
        <c:axId val="84149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499840"/>
        <c:crosses val="autoZero"/>
        <c:auto val="1"/>
        <c:lblAlgn val="ctr"/>
        <c:lblOffset val="100"/>
        <c:noMultiLvlLbl val="0"/>
      </c:catAx>
      <c:valAx>
        <c:axId val="84149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494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UK LNG source Winter 2022/23</a:t>
            </a:r>
          </a:p>
        </c:rich>
      </c:tx>
      <c:layout>
        <c:manualLayout>
          <c:xMode val="edge"/>
          <c:yMode val="edge"/>
          <c:x val="0.37997303172619934"/>
          <c:y val="5.31736798050043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516527626629769E-2"/>
          <c:y val="3.7011929055523904E-2"/>
          <c:w val="0.93925604444828414"/>
          <c:h val="0.92089119848601175"/>
        </c:manualLayout>
      </c:layout>
      <c:bubbleChart>
        <c:varyColors val="0"/>
        <c:ser>
          <c:idx val="0"/>
          <c:order val="0"/>
          <c:tx>
            <c:strRef>
              <c:f>'Figure 11'!$E$3</c:f>
              <c:strCache>
                <c:ptCount val="1"/>
                <c:pt idx="0">
                  <c:v>LNG Export (bcm)2022/23</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11'!$B$4:$B$14</c:f>
              <c:numCache>
                <c:formatCode>General</c:formatCode>
                <c:ptCount val="11"/>
                <c:pt idx="0">
                  <c:v>2.2999999999999998</c:v>
                </c:pt>
                <c:pt idx="1">
                  <c:v>6.25</c:v>
                </c:pt>
                <c:pt idx="2">
                  <c:v>5.2</c:v>
                </c:pt>
                <c:pt idx="3">
                  <c:v>2.9</c:v>
                </c:pt>
                <c:pt idx="4">
                  <c:v>5</c:v>
                </c:pt>
                <c:pt idx="5">
                  <c:v>5</c:v>
                </c:pt>
                <c:pt idx="6">
                  <c:v>3.3</c:v>
                </c:pt>
                <c:pt idx="7">
                  <c:v>5</c:v>
                </c:pt>
                <c:pt idx="8">
                  <c:v>5.55</c:v>
                </c:pt>
                <c:pt idx="9">
                  <c:v>4.7</c:v>
                </c:pt>
                <c:pt idx="10">
                  <c:v>6</c:v>
                </c:pt>
              </c:numCache>
            </c:numRef>
          </c:xVal>
          <c:yVal>
            <c:numRef>
              <c:f>'Figure 11'!$C$4:$C$14</c:f>
              <c:numCache>
                <c:formatCode>General</c:formatCode>
                <c:ptCount val="11"/>
                <c:pt idx="0">
                  <c:v>5.8</c:v>
                </c:pt>
                <c:pt idx="1">
                  <c:v>5.15</c:v>
                </c:pt>
                <c:pt idx="2">
                  <c:v>3.4</c:v>
                </c:pt>
                <c:pt idx="3">
                  <c:v>3.5</c:v>
                </c:pt>
                <c:pt idx="4">
                  <c:v>7.1</c:v>
                </c:pt>
                <c:pt idx="5">
                  <c:v>4.0999999999999996</c:v>
                </c:pt>
                <c:pt idx="6">
                  <c:v>4.3</c:v>
                </c:pt>
                <c:pt idx="7">
                  <c:v>5.8</c:v>
                </c:pt>
                <c:pt idx="8">
                  <c:v>5.4</c:v>
                </c:pt>
                <c:pt idx="9">
                  <c:v>6</c:v>
                </c:pt>
                <c:pt idx="10">
                  <c:v>6.9</c:v>
                </c:pt>
              </c:numCache>
            </c:numRef>
          </c:yVal>
          <c:bubbleSize>
            <c:numRef>
              <c:f>'Figure 11'!$E$4:$E$14</c:f>
              <c:numCache>
                <c:formatCode>0.00</c:formatCode>
                <c:ptCount val="11"/>
                <c:pt idx="0">
                  <c:v>11.247780925401324</c:v>
                </c:pt>
                <c:pt idx="1">
                  <c:v>1.9940824677368589</c:v>
                </c:pt>
                <c:pt idx="2">
                  <c:v>1.0166824047843879</c:v>
                </c:pt>
                <c:pt idx="3">
                  <c:v>1.3947119924457037</c:v>
                </c:pt>
                <c:pt idx="4">
                  <c:v>0.27283600881334591</c:v>
                </c:pt>
                <c:pt idx="5">
                  <c:v>0.40069247717972933</c:v>
                </c:pt>
                <c:pt idx="6">
                  <c:v>0.30594900849858364</c:v>
                </c:pt>
                <c:pt idx="7">
                  <c:v>0.10815234497954046</c:v>
                </c:pt>
                <c:pt idx="8">
                  <c:v>0.10714510544538874</c:v>
                </c:pt>
                <c:pt idx="9">
                  <c:v>0</c:v>
                </c:pt>
                <c:pt idx="10">
                  <c:v>0</c:v>
                </c:pt>
              </c:numCache>
            </c:numRef>
          </c:bubbleSize>
          <c:bubble3D val="0"/>
          <c:extLst>
            <c:ext xmlns:c16="http://schemas.microsoft.com/office/drawing/2014/chart" uri="{C3380CC4-5D6E-409C-BE32-E72D297353CC}">
              <c16:uniqueId val="{00000000-D863-463A-8163-595949964DF0}"/>
            </c:ext>
          </c:extLst>
        </c:ser>
        <c:dLbls>
          <c:showLegendKey val="0"/>
          <c:showVal val="0"/>
          <c:showCatName val="0"/>
          <c:showSerName val="0"/>
          <c:showPercent val="0"/>
          <c:showBubbleSize val="0"/>
        </c:dLbls>
        <c:bubbleScale val="60"/>
        <c:showNegBubbles val="0"/>
        <c:axId val="1068970440"/>
        <c:axId val="1068971160"/>
      </c:bubbleChart>
      <c:valAx>
        <c:axId val="1068970440"/>
        <c:scaling>
          <c:orientation val="minMax"/>
          <c:max val="1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971160"/>
        <c:crosses val="autoZero"/>
        <c:crossBetween val="midCat"/>
      </c:valAx>
      <c:valAx>
        <c:axId val="1068971160"/>
        <c:scaling>
          <c:orientation val="minMax"/>
          <c:max val="10"/>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9704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a:t>
            </a:r>
            <a:r>
              <a:rPr lang="en-GB" baseline="0"/>
              <a:t> LNG source Winter 2023/24</a:t>
            </a:r>
            <a:endParaRPr lang="en-GB"/>
          </a:p>
        </c:rich>
      </c:tx>
      <c:layout>
        <c:manualLayout>
          <c:xMode val="edge"/>
          <c:yMode val="edge"/>
          <c:x val="0.36991777753563243"/>
          <c:y val="3.64337672362319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5433849901858092E-2"/>
          <c:y val="2.6752356974145707E-2"/>
          <c:w val="0.93901949439943089"/>
          <c:h val="0.92211115743647065"/>
        </c:manualLayout>
      </c:layout>
      <c:bubbleChart>
        <c:varyColors val="0"/>
        <c:ser>
          <c:idx val="0"/>
          <c:order val="0"/>
          <c:spPr>
            <a:solidFill>
              <a:srgbClr val="00B050">
                <a:alpha val="70000"/>
              </a:srgb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11'!$B$4:$B$14</c:f>
              <c:numCache>
                <c:formatCode>General</c:formatCode>
                <c:ptCount val="11"/>
                <c:pt idx="0">
                  <c:v>2.2999999999999998</c:v>
                </c:pt>
                <c:pt idx="1">
                  <c:v>6.25</c:v>
                </c:pt>
                <c:pt idx="2">
                  <c:v>5.2</c:v>
                </c:pt>
                <c:pt idx="3">
                  <c:v>2.9</c:v>
                </c:pt>
                <c:pt idx="4">
                  <c:v>5</c:v>
                </c:pt>
                <c:pt idx="5">
                  <c:v>5</c:v>
                </c:pt>
                <c:pt idx="6">
                  <c:v>3.3</c:v>
                </c:pt>
                <c:pt idx="7">
                  <c:v>5</c:v>
                </c:pt>
                <c:pt idx="8">
                  <c:v>5.55</c:v>
                </c:pt>
                <c:pt idx="9">
                  <c:v>4.7</c:v>
                </c:pt>
                <c:pt idx="10">
                  <c:v>6</c:v>
                </c:pt>
              </c:numCache>
            </c:numRef>
          </c:xVal>
          <c:yVal>
            <c:numRef>
              <c:f>'Figure 11'!$C$4:$C$14</c:f>
              <c:numCache>
                <c:formatCode>General</c:formatCode>
                <c:ptCount val="11"/>
                <c:pt idx="0">
                  <c:v>5.8</c:v>
                </c:pt>
                <c:pt idx="1">
                  <c:v>5.15</c:v>
                </c:pt>
                <c:pt idx="2">
                  <c:v>3.4</c:v>
                </c:pt>
                <c:pt idx="3">
                  <c:v>3.5</c:v>
                </c:pt>
                <c:pt idx="4">
                  <c:v>7.1</c:v>
                </c:pt>
                <c:pt idx="5">
                  <c:v>4.0999999999999996</c:v>
                </c:pt>
                <c:pt idx="6">
                  <c:v>4.3</c:v>
                </c:pt>
                <c:pt idx="7">
                  <c:v>5.8</c:v>
                </c:pt>
                <c:pt idx="8">
                  <c:v>5.4</c:v>
                </c:pt>
                <c:pt idx="9">
                  <c:v>6</c:v>
                </c:pt>
                <c:pt idx="10">
                  <c:v>6.9</c:v>
                </c:pt>
              </c:numCache>
            </c:numRef>
          </c:yVal>
          <c:bubbleSize>
            <c:numRef>
              <c:f>'Figure 11'!$F$4:$F$14</c:f>
              <c:numCache>
                <c:formatCode>0.00</c:formatCode>
                <c:ptCount val="11"/>
                <c:pt idx="0">
                  <c:v>6.2515580736543912</c:v>
                </c:pt>
                <c:pt idx="1">
                  <c:v>0.56310985206169339</c:v>
                </c:pt>
                <c:pt idx="2">
                  <c:v>0.20169971671388104</c:v>
                </c:pt>
                <c:pt idx="3">
                  <c:v>1.1968523764557761</c:v>
                </c:pt>
                <c:pt idx="4">
                  <c:v>0.18633931381806737</c:v>
                </c:pt>
                <c:pt idx="5">
                  <c:v>0.21882278879446018</c:v>
                </c:pt>
                <c:pt idx="6">
                  <c:v>0.43751967264715141</c:v>
                </c:pt>
                <c:pt idx="7">
                  <c:v>8.6874409820585474E-2</c:v>
                </c:pt>
                <c:pt idx="8">
                  <c:v>0.21907459867799814</c:v>
                </c:pt>
                <c:pt idx="9">
                  <c:v>0.10953729933899907</c:v>
                </c:pt>
                <c:pt idx="10">
                  <c:v>0</c:v>
                </c:pt>
              </c:numCache>
            </c:numRef>
          </c:bubbleSize>
          <c:bubble3D val="0"/>
          <c:extLst>
            <c:ext xmlns:c16="http://schemas.microsoft.com/office/drawing/2014/chart" uri="{C3380CC4-5D6E-409C-BE32-E72D297353CC}">
              <c16:uniqueId val="{00000000-D61D-460C-97C0-87E78CCA85B2}"/>
            </c:ext>
          </c:extLst>
        </c:ser>
        <c:dLbls>
          <c:showLegendKey val="0"/>
          <c:showVal val="0"/>
          <c:showCatName val="0"/>
          <c:showSerName val="0"/>
          <c:showPercent val="0"/>
          <c:showBubbleSize val="0"/>
        </c:dLbls>
        <c:bubbleScale val="60"/>
        <c:showNegBubbles val="0"/>
        <c:axId val="873838248"/>
        <c:axId val="873837528"/>
      </c:bubbleChart>
      <c:valAx>
        <c:axId val="873838248"/>
        <c:scaling>
          <c:orientation val="minMax"/>
          <c:max val="1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3837528"/>
        <c:crosses val="autoZero"/>
        <c:crossBetween val="midCat"/>
      </c:valAx>
      <c:valAx>
        <c:axId val="873837528"/>
        <c:scaling>
          <c:orientation val="minMax"/>
          <c:max val="10"/>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3838248"/>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12'!$B$2</c:f>
              <c:strCache>
                <c:ptCount val="1"/>
                <c:pt idx="0">
                  <c:v>2019/20</c:v>
                </c:pt>
              </c:strCache>
            </c:strRef>
          </c:tx>
          <c:spPr>
            <a:ln w="28575" cap="rnd">
              <a:solidFill>
                <a:schemeClr val="accent1"/>
              </a:solidFill>
              <a:round/>
            </a:ln>
            <a:effectLst/>
          </c:spPr>
          <c:marker>
            <c:symbol val="none"/>
          </c:marker>
          <c:cat>
            <c:numRef>
              <c:f>'Figure 12'!$A$3:$A$368</c:f>
              <c:numCache>
                <c:formatCode>m/d/yyyy</c:formatCode>
                <c:ptCount val="366"/>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pt idx="92">
                  <c:v>44927</c:v>
                </c:pt>
                <c:pt idx="93">
                  <c:v>44928</c:v>
                </c:pt>
                <c:pt idx="94">
                  <c:v>44929</c:v>
                </c:pt>
                <c:pt idx="95">
                  <c:v>44930</c:v>
                </c:pt>
                <c:pt idx="96">
                  <c:v>44931</c:v>
                </c:pt>
                <c:pt idx="97">
                  <c:v>44932</c:v>
                </c:pt>
                <c:pt idx="98">
                  <c:v>44933</c:v>
                </c:pt>
                <c:pt idx="99">
                  <c:v>44934</c:v>
                </c:pt>
                <c:pt idx="100">
                  <c:v>44935</c:v>
                </c:pt>
                <c:pt idx="101">
                  <c:v>44936</c:v>
                </c:pt>
                <c:pt idx="102">
                  <c:v>44937</c:v>
                </c:pt>
                <c:pt idx="103">
                  <c:v>44938</c:v>
                </c:pt>
                <c:pt idx="104">
                  <c:v>44939</c:v>
                </c:pt>
                <c:pt idx="105">
                  <c:v>44940</c:v>
                </c:pt>
                <c:pt idx="106">
                  <c:v>44941</c:v>
                </c:pt>
                <c:pt idx="107">
                  <c:v>44942</c:v>
                </c:pt>
                <c:pt idx="108">
                  <c:v>44943</c:v>
                </c:pt>
                <c:pt idx="109">
                  <c:v>44944</c:v>
                </c:pt>
                <c:pt idx="110">
                  <c:v>44945</c:v>
                </c:pt>
                <c:pt idx="111">
                  <c:v>44946</c:v>
                </c:pt>
                <c:pt idx="112">
                  <c:v>44947</c:v>
                </c:pt>
                <c:pt idx="113">
                  <c:v>44948</c:v>
                </c:pt>
                <c:pt idx="114">
                  <c:v>44949</c:v>
                </c:pt>
                <c:pt idx="115">
                  <c:v>44950</c:v>
                </c:pt>
                <c:pt idx="116">
                  <c:v>44951</c:v>
                </c:pt>
                <c:pt idx="117">
                  <c:v>44952</c:v>
                </c:pt>
                <c:pt idx="118">
                  <c:v>44953</c:v>
                </c:pt>
                <c:pt idx="119">
                  <c:v>44954</c:v>
                </c:pt>
                <c:pt idx="120">
                  <c:v>44955</c:v>
                </c:pt>
                <c:pt idx="121">
                  <c:v>44956</c:v>
                </c:pt>
                <c:pt idx="122">
                  <c:v>44957</c:v>
                </c:pt>
                <c:pt idx="123">
                  <c:v>44958</c:v>
                </c:pt>
                <c:pt idx="124">
                  <c:v>44959</c:v>
                </c:pt>
                <c:pt idx="125">
                  <c:v>44960</c:v>
                </c:pt>
                <c:pt idx="126">
                  <c:v>44961</c:v>
                </c:pt>
                <c:pt idx="127">
                  <c:v>44962</c:v>
                </c:pt>
                <c:pt idx="128">
                  <c:v>44963</c:v>
                </c:pt>
                <c:pt idx="129">
                  <c:v>44964</c:v>
                </c:pt>
                <c:pt idx="130">
                  <c:v>44965</c:v>
                </c:pt>
                <c:pt idx="131">
                  <c:v>44966</c:v>
                </c:pt>
                <c:pt idx="132">
                  <c:v>44967</c:v>
                </c:pt>
                <c:pt idx="133">
                  <c:v>44968</c:v>
                </c:pt>
                <c:pt idx="134">
                  <c:v>44969</c:v>
                </c:pt>
                <c:pt idx="135">
                  <c:v>44970</c:v>
                </c:pt>
                <c:pt idx="136">
                  <c:v>44971</c:v>
                </c:pt>
                <c:pt idx="137">
                  <c:v>44972</c:v>
                </c:pt>
                <c:pt idx="138">
                  <c:v>44973</c:v>
                </c:pt>
                <c:pt idx="139">
                  <c:v>44974</c:v>
                </c:pt>
                <c:pt idx="140">
                  <c:v>44975</c:v>
                </c:pt>
                <c:pt idx="141">
                  <c:v>44976</c:v>
                </c:pt>
                <c:pt idx="142">
                  <c:v>44977</c:v>
                </c:pt>
                <c:pt idx="143">
                  <c:v>44978</c:v>
                </c:pt>
                <c:pt idx="144">
                  <c:v>44979</c:v>
                </c:pt>
                <c:pt idx="145">
                  <c:v>44980</c:v>
                </c:pt>
                <c:pt idx="146">
                  <c:v>44981</c:v>
                </c:pt>
                <c:pt idx="147">
                  <c:v>44982</c:v>
                </c:pt>
                <c:pt idx="148">
                  <c:v>44983</c:v>
                </c:pt>
                <c:pt idx="149">
                  <c:v>44984</c:v>
                </c:pt>
                <c:pt idx="150">
                  <c:v>44985</c:v>
                </c:pt>
                <c:pt idx="151">
                  <c:v>44986</c:v>
                </c:pt>
                <c:pt idx="152">
                  <c:v>44987</c:v>
                </c:pt>
                <c:pt idx="153">
                  <c:v>44988</c:v>
                </c:pt>
                <c:pt idx="154">
                  <c:v>44989</c:v>
                </c:pt>
                <c:pt idx="155">
                  <c:v>44990</c:v>
                </c:pt>
                <c:pt idx="156">
                  <c:v>44991</c:v>
                </c:pt>
                <c:pt idx="157">
                  <c:v>44992</c:v>
                </c:pt>
                <c:pt idx="158">
                  <c:v>44993</c:v>
                </c:pt>
                <c:pt idx="159">
                  <c:v>44994</c:v>
                </c:pt>
                <c:pt idx="160">
                  <c:v>44995</c:v>
                </c:pt>
                <c:pt idx="161">
                  <c:v>44996</c:v>
                </c:pt>
                <c:pt idx="162">
                  <c:v>44997</c:v>
                </c:pt>
                <c:pt idx="163">
                  <c:v>44998</c:v>
                </c:pt>
                <c:pt idx="164">
                  <c:v>44999</c:v>
                </c:pt>
                <c:pt idx="165">
                  <c:v>45000</c:v>
                </c:pt>
                <c:pt idx="166">
                  <c:v>45001</c:v>
                </c:pt>
                <c:pt idx="167">
                  <c:v>45002</c:v>
                </c:pt>
                <c:pt idx="168">
                  <c:v>45003</c:v>
                </c:pt>
                <c:pt idx="169">
                  <c:v>45004</c:v>
                </c:pt>
                <c:pt idx="170">
                  <c:v>45005</c:v>
                </c:pt>
                <c:pt idx="171">
                  <c:v>45006</c:v>
                </c:pt>
                <c:pt idx="172">
                  <c:v>45007</c:v>
                </c:pt>
                <c:pt idx="173">
                  <c:v>45008</c:v>
                </c:pt>
                <c:pt idx="174">
                  <c:v>45009</c:v>
                </c:pt>
                <c:pt idx="175">
                  <c:v>45010</c:v>
                </c:pt>
                <c:pt idx="176">
                  <c:v>45011</c:v>
                </c:pt>
                <c:pt idx="177">
                  <c:v>45012</c:v>
                </c:pt>
                <c:pt idx="178">
                  <c:v>45013</c:v>
                </c:pt>
                <c:pt idx="179">
                  <c:v>45014</c:v>
                </c:pt>
                <c:pt idx="180">
                  <c:v>45015</c:v>
                </c:pt>
                <c:pt idx="181">
                  <c:v>45016</c:v>
                </c:pt>
                <c:pt idx="182">
                  <c:v>45017</c:v>
                </c:pt>
                <c:pt idx="183">
                  <c:v>45018</c:v>
                </c:pt>
                <c:pt idx="184">
                  <c:v>45019</c:v>
                </c:pt>
                <c:pt idx="185">
                  <c:v>45020</c:v>
                </c:pt>
                <c:pt idx="186">
                  <c:v>45021</c:v>
                </c:pt>
                <c:pt idx="187">
                  <c:v>45022</c:v>
                </c:pt>
                <c:pt idx="188">
                  <c:v>45023</c:v>
                </c:pt>
                <c:pt idx="189">
                  <c:v>45024</c:v>
                </c:pt>
                <c:pt idx="190">
                  <c:v>45025</c:v>
                </c:pt>
                <c:pt idx="191">
                  <c:v>45026</c:v>
                </c:pt>
                <c:pt idx="192">
                  <c:v>45027</c:v>
                </c:pt>
                <c:pt idx="193">
                  <c:v>45028</c:v>
                </c:pt>
                <c:pt idx="194">
                  <c:v>45029</c:v>
                </c:pt>
                <c:pt idx="195">
                  <c:v>45030</c:v>
                </c:pt>
                <c:pt idx="196">
                  <c:v>45031</c:v>
                </c:pt>
                <c:pt idx="197">
                  <c:v>45032</c:v>
                </c:pt>
                <c:pt idx="198">
                  <c:v>45033</c:v>
                </c:pt>
                <c:pt idx="199">
                  <c:v>45034</c:v>
                </c:pt>
                <c:pt idx="200">
                  <c:v>45035</c:v>
                </c:pt>
                <c:pt idx="201">
                  <c:v>45036</c:v>
                </c:pt>
                <c:pt idx="202">
                  <c:v>45037</c:v>
                </c:pt>
                <c:pt idx="203">
                  <c:v>45038</c:v>
                </c:pt>
                <c:pt idx="204">
                  <c:v>45039</c:v>
                </c:pt>
                <c:pt idx="205">
                  <c:v>45040</c:v>
                </c:pt>
                <c:pt idx="206">
                  <c:v>45041</c:v>
                </c:pt>
                <c:pt idx="207">
                  <c:v>45042</c:v>
                </c:pt>
                <c:pt idx="208">
                  <c:v>45043</c:v>
                </c:pt>
                <c:pt idx="209">
                  <c:v>45044</c:v>
                </c:pt>
                <c:pt idx="210">
                  <c:v>45045</c:v>
                </c:pt>
                <c:pt idx="211">
                  <c:v>45046</c:v>
                </c:pt>
                <c:pt idx="212">
                  <c:v>45047</c:v>
                </c:pt>
                <c:pt idx="213">
                  <c:v>45048</c:v>
                </c:pt>
                <c:pt idx="214">
                  <c:v>45049</c:v>
                </c:pt>
                <c:pt idx="215">
                  <c:v>45050</c:v>
                </c:pt>
                <c:pt idx="216">
                  <c:v>45051</c:v>
                </c:pt>
                <c:pt idx="217">
                  <c:v>45052</c:v>
                </c:pt>
                <c:pt idx="218">
                  <c:v>45053</c:v>
                </c:pt>
                <c:pt idx="219">
                  <c:v>45054</c:v>
                </c:pt>
                <c:pt idx="220">
                  <c:v>45055</c:v>
                </c:pt>
                <c:pt idx="221">
                  <c:v>45056</c:v>
                </c:pt>
                <c:pt idx="222">
                  <c:v>45057</c:v>
                </c:pt>
                <c:pt idx="223">
                  <c:v>45058</c:v>
                </c:pt>
                <c:pt idx="224">
                  <c:v>45059</c:v>
                </c:pt>
                <c:pt idx="225">
                  <c:v>45060</c:v>
                </c:pt>
                <c:pt idx="226">
                  <c:v>45061</c:v>
                </c:pt>
                <c:pt idx="227">
                  <c:v>45062</c:v>
                </c:pt>
                <c:pt idx="228">
                  <c:v>45063</c:v>
                </c:pt>
                <c:pt idx="229">
                  <c:v>45064</c:v>
                </c:pt>
                <c:pt idx="230">
                  <c:v>45065</c:v>
                </c:pt>
                <c:pt idx="231">
                  <c:v>45066</c:v>
                </c:pt>
                <c:pt idx="232">
                  <c:v>45067</c:v>
                </c:pt>
                <c:pt idx="233">
                  <c:v>45068</c:v>
                </c:pt>
                <c:pt idx="234">
                  <c:v>45069</c:v>
                </c:pt>
                <c:pt idx="235">
                  <c:v>45070</c:v>
                </c:pt>
                <c:pt idx="236">
                  <c:v>45071</c:v>
                </c:pt>
                <c:pt idx="237">
                  <c:v>45072</c:v>
                </c:pt>
                <c:pt idx="238">
                  <c:v>45073</c:v>
                </c:pt>
                <c:pt idx="239">
                  <c:v>45074</c:v>
                </c:pt>
                <c:pt idx="240">
                  <c:v>45075</c:v>
                </c:pt>
                <c:pt idx="241">
                  <c:v>45076</c:v>
                </c:pt>
                <c:pt idx="242">
                  <c:v>45077</c:v>
                </c:pt>
                <c:pt idx="243">
                  <c:v>45078</c:v>
                </c:pt>
                <c:pt idx="244">
                  <c:v>45079</c:v>
                </c:pt>
                <c:pt idx="245">
                  <c:v>45080</c:v>
                </c:pt>
                <c:pt idx="246">
                  <c:v>45081</c:v>
                </c:pt>
                <c:pt idx="247">
                  <c:v>45082</c:v>
                </c:pt>
                <c:pt idx="248">
                  <c:v>45083</c:v>
                </c:pt>
                <c:pt idx="249">
                  <c:v>45084</c:v>
                </c:pt>
                <c:pt idx="250">
                  <c:v>45085</c:v>
                </c:pt>
                <c:pt idx="251">
                  <c:v>45086</c:v>
                </c:pt>
                <c:pt idx="252">
                  <c:v>45087</c:v>
                </c:pt>
                <c:pt idx="253">
                  <c:v>45088</c:v>
                </c:pt>
                <c:pt idx="254">
                  <c:v>45089</c:v>
                </c:pt>
                <c:pt idx="255">
                  <c:v>45090</c:v>
                </c:pt>
                <c:pt idx="256">
                  <c:v>45091</c:v>
                </c:pt>
                <c:pt idx="257">
                  <c:v>45092</c:v>
                </c:pt>
                <c:pt idx="258">
                  <c:v>45093</c:v>
                </c:pt>
                <c:pt idx="259">
                  <c:v>45094</c:v>
                </c:pt>
                <c:pt idx="260">
                  <c:v>45095</c:v>
                </c:pt>
                <c:pt idx="261">
                  <c:v>45096</c:v>
                </c:pt>
                <c:pt idx="262">
                  <c:v>45097</c:v>
                </c:pt>
                <c:pt idx="263">
                  <c:v>45098</c:v>
                </c:pt>
                <c:pt idx="264">
                  <c:v>45099</c:v>
                </c:pt>
                <c:pt idx="265">
                  <c:v>45100</c:v>
                </c:pt>
                <c:pt idx="266">
                  <c:v>45101</c:v>
                </c:pt>
                <c:pt idx="267">
                  <c:v>45102</c:v>
                </c:pt>
                <c:pt idx="268">
                  <c:v>45103</c:v>
                </c:pt>
                <c:pt idx="269">
                  <c:v>45104</c:v>
                </c:pt>
                <c:pt idx="270">
                  <c:v>45105</c:v>
                </c:pt>
                <c:pt idx="271">
                  <c:v>45106</c:v>
                </c:pt>
                <c:pt idx="272">
                  <c:v>45107</c:v>
                </c:pt>
                <c:pt idx="273">
                  <c:v>45108</c:v>
                </c:pt>
                <c:pt idx="274">
                  <c:v>45109</c:v>
                </c:pt>
                <c:pt idx="275">
                  <c:v>45110</c:v>
                </c:pt>
                <c:pt idx="276">
                  <c:v>45111</c:v>
                </c:pt>
                <c:pt idx="277">
                  <c:v>45112</c:v>
                </c:pt>
                <c:pt idx="278">
                  <c:v>45113</c:v>
                </c:pt>
                <c:pt idx="279">
                  <c:v>45114</c:v>
                </c:pt>
                <c:pt idx="280">
                  <c:v>45115</c:v>
                </c:pt>
                <c:pt idx="281">
                  <c:v>45116</c:v>
                </c:pt>
                <c:pt idx="282">
                  <c:v>45117</c:v>
                </c:pt>
                <c:pt idx="283">
                  <c:v>45118</c:v>
                </c:pt>
                <c:pt idx="284">
                  <c:v>45119</c:v>
                </c:pt>
                <c:pt idx="285">
                  <c:v>45120</c:v>
                </c:pt>
                <c:pt idx="286">
                  <c:v>45121</c:v>
                </c:pt>
                <c:pt idx="287">
                  <c:v>45122</c:v>
                </c:pt>
                <c:pt idx="288">
                  <c:v>45123</c:v>
                </c:pt>
                <c:pt idx="289">
                  <c:v>45124</c:v>
                </c:pt>
                <c:pt idx="290">
                  <c:v>45125</c:v>
                </c:pt>
                <c:pt idx="291">
                  <c:v>45126</c:v>
                </c:pt>
                <c:pt idx="292">
                  <c:v>45127</c:v>
                </c:pt>
                <c:pt idx="293">
                  <c:v>45128</c:v>
                </c:pt>
                <c:pt idx="294">
                  <c:v>45129</c:v>
                </c:pt>
                <c:pt idx="295">
                  <c:v>45130</c:v>
                </c:pt>
                <c:pt idx="296">
                  <c:v>45131</c:v>
                </c:pt>
                <c:pt idx="297">
                  <c:v>45132</c:v>
                </c:pt>
                <c:pt idx="298">
                  <c:v>45133</c:v>
                </c:pt>
                <c:pt idx="299">
                  <c:v>45134</c:v>
                </c:pt>
                <c:pt idx="300">
                  <c:v>45135</c:v>
                </c:pt>
                <c:pt idx="301">
                  <c:v>45136</c:v>
                </c:pt>
                <c:pt idx="302">
                  <c:v>45137</c:v>
                </c:pt>
                <c:pt idx="303">
                  <c:v>45138</c:v>
                </c:pt>
                <c:pt idx="304">
                  <c:v>45139</c:v>
                </c:pt>
                <c:pt idx="305">
                  <c:v>45140</c:v>
                </c:pt>
                <c:pt idx="306">
                  <c:v>45141</c:v>
                </c:pt>
                <c:pt idx="307">
                  <c:v>45142</c:v>
                </c:pt>
                <c:pt idx="308">
                  <c:v>45143</c:v>
                </c:pt>
                <c:pt idx="309">
                  <c:v>45144</c:v>
                </c:pt>
                <c:pt idx="310">
                  <c:v>45145</c:v>
                </c:pt>
                <c:pt idx="311">
                  <c:v>45146</c:v>
                </c:pt>
                <c:pt idx="312">
                  <c:v>45147</c:v>
                </c:pt>
                <c:pt idx="313">
                  <c:v>45148</c:v>
                </c:pt>
                <c:pt idx="314">
                  <c:v>45149</c:v>
                </c:pt>
                <c:pt idx="315">
                  <c:v>45150</c:v>
                </c:pt>
                <c:pt idx="316">
                  <c:v>45151</c:v>
                </c:pt>
                <c:pt idx="317">
                  <c:v>45152</c:v>
                </c:pt>
                <c:pt idx="318">
                  <c:v>45153</c:v>
                </c:pt>
                <c:pt idx="319">
                  <c:v>45154</c:v>
                </c:pt>
                <c:pt idx="320">
                  <c:v>45155</c:v>
                </c:pt>
                <c:pt idx="321">
                  <c:v>45156</c:v>
                </c:pt>
                <c:pt idx="322">
                  <c:v>45157</c:v>
                </c:pt>
                <c:pt idx="323">
                  <c:v>45158</c:v>
                </c:pt>
                <c:pt idx="324">
                  <c:v>45159</c:v>
                </c:pt>
                <c:pt idx="325">
                  <c:v>45160</c:v>
                </c:pt>
                <c:pt idx="326">
                  <c:v>45161</c:v>
                </c:pt>
                <c:pt idx="327">
                  <c:v>45162</c:v>
                </c:pt>
                <c:pt idx="328">
                  <c:v>45163</c:v>
                </c:pt>
                <c:pt idx="329">
                  <c:v>45164</c:v>
                </c:pt>
                <c:pt idx="330">
                  <c:v>45165</c:v>
                </c:pt>
                <c:pt idx="331">
                  <c:v>45166</c:v>
                </c:pt>
                <c:pt idx="332">
                  <c:v>45167</c:v>
                </c:pt>
                <c:pt idx="333">
                  <c:v>45168</c:v>
                </c:pt>
                <c:pt idx="334">
                  <c:v>45169</c:v>
                </c:pt>
                <c:pt idx="335">
                  <c:v>45170</c:v>
                </c:pt>
                <c:pt idx="336">
                  <c:v>45171</c:v>
                </c:pt>
                <c:pt idx="337">
                  <c:v>45172</c:v>
                </c:pt>
                <c:pt idx="338">
                  <c:v>45173</c:v>
                </c:pt>
                <c:pt idx="339">
                  <c:v>45174</c:v>
                </c:pt>
                <c:pt idx="340">
                  <c:v>45175</c:v>
                </c:pt>
                <c:pt idx="341">
                  <c:v>45176</c:v>
                </c:pt>
                <c:pt idx="342">
                  <c:v>45177</c:v>
                </c:pt>
                <c:pt idx="343">
                  <c:v>45178</c:v>
                </c:pt>
                <c:pt idx="344">
                  <c:v>45179</c:v>
                </c:pt>
                <c:pt idx="345">
                  <c:v>45180</c:v>
                </c:pt>
                <c:pt idx="346">
                  <c:v>45181</c:v>
                </c:pt>
                <c:pt idx="347">
                  <c:v>45182</c:v>
                </c:pt>
                <c:pt idx="348">
                  <c:v>45183</c:v>
                </c:pt>
                <c:pt idx="349">
                  <c:v>45184</c:v>
                </c:pt>
                <c:pt idx="350">
                  <c:v>45185</c:v>
                </c:pt>
                <c:pt idx="351">
                  <c:v>45186</c:v>
                </c:pt>
                <c:pt idx="352">
                  <c:v>45187</c:v>
                </c:pt>
                <c:pt idx="353">
                  <c:v>45188</c:v>
                </c:pt>
                <c:pt idx="354">
                  <c:v>45189</c:v>
                </c:pt>
                <c:pt idx="355">
                  <c:v>45190</c:v>
                </c:pt>
                <c:pt idx="356">
                  <c:v>45191</c:v>
                </c:pt>
                <c:pt idx="357">
                  <c:v>45192</c:v>
                </c:pt>
                <c:pt idx="358">
                  <c:v>45193</c:v>
                </c:pt>
                <c:pt idx="359">
                  <c:v>45194</c:v>
                </c:pt>
                <c:pt idx="360">
                  <c:v>45195</c:v>
                </c:pt>
                <c:pt idx="361">
                  <c:v>45196</c:v>
                </c:pt>
                <c:pt idx="362">
                  <c:v>45197</c:v>
                </c:pt>
                <c:pt idx="363">
                  <c:v>45198</c:v>
                </c:pt>
                <c:pt idx="364">
                  <c:v>45199</c:v>
                </c:pt>
                <c:pt idx="365">
                  <c:v>45200</c:v>
                </c:pt>
              </c:numCache>
            </c:numRef>
          </c:cat>
          <c:val>
            <c:numRef>
              <c:f>'Figure 12'!$B$3:$B$368</c:f>
              <c:numCache>
                <c:formatCode>General</c:formatCode>
                <c:ptCount val="366"/>
                <c:pt idx="0">
                  <c:v>1471.8092512727274</c:v>
                </c:pt>
                <c:pt idx="1">
                  <c:v>1487.1923786363636</c:v>
                </c:pt>
                <c:pt idx="2">
                  <c:v>1486.3978677272728</c:v>
                </c:pt>
                <c:pt idx="3">
                  <c:v>1464.1465674545454</c:v>
                </c:pt>
                <c:pt idx="4">
                  <c:v>1447.7509651818182</c:v>
                </c:pt>
                <c:pt idx="5">
                  <c:v>1475.1883859090908</c:v>
                </c:pt>
                <c:pt idx="6">
                  <c:v>1512.5545726363637</c:v>
                </c:pt>
                <c:pt idx="7">
                  <c:v>1513.3124504545453</c:v>
                </c:pt>
                <c:pt idx="8">
                  <c:v>1515.403545909091</c:v>
                </c:pt>
                <c:pt idx="9">
                  <c:v>1525.421308</c:v>
                </c:pt>
                <c:pt idx="10">
                  <c:v>1537.000211</c:v>
                </c:pt>
                <c:pt idx="11">
                  <c:v>1560.2243544545454</c:v>
                </c:pt>
                <c:pt idx="12">
                  <c:v>1563.1826349090909</c:v>
                </c:pt>
                <c:pt idx="13">
                  <c:v>1572.0273671818181</c:v>
                </c:pt>
                <c:pt idx="14">
                  <c:v>1566.7090579090909</c:v>
                </c:pt>
                <c:pt idx="15">
                  <c:v>1568.6828538181819</c:v>
                </c:pt>
                <c:pt idx="16">
                  <c:v>1585.1951250909092</c:v>
                </c:pt>
                <c:pt idx="17">
                  <c:v>1582.8759844545455</c:v>
                </c:pt>
                <c:pt idx="18">
                  <c:v>1561.1241710909092</c:v>
                </c:pt>
                <c:pt idx="19">
                  <c:v>1587.0799362727273</c:v>
                </c:pt>
                <c:pt idx="20">
                  <c:v>1614.3315170000001</c:v>
                </c:pt>
                <c:pt idx="21">
                  <c:v>1614.3266281818183</c:v>
                </c:pt>
                <c:pt idx="22">
                  <c:v>1597.6590592727273</c:v>
                </c:pt>
                <c:pt idx="23">
                  <c:v>1581.5587454545455</c:v>
                </c:pt>
                <c:pt idx="24">
                  <c:v>1566.6450531818182</c:v>
                </c:pt>
                <c:pt idx="25">
                  <c:v>1573.3059898181818</c:v>
                </c:pt>
                <c:pt idx="26">
                  <c:v>1605.4093029090909</c:v>
                </c:pt>
                <c:pt idx="27">
                  <c:v>1627.0326764545455</c:v>
                </c:pt>
                <c:pt idx="28">
                  <c:v>1625.3368800000001</c:v>
                </c:pt>
                <c:pt idx="29">
                  <c:v>1598.2188295454546</c:v>
                </c:pt>
                <c:pt idx="30">
                  <c:v>1583.8136482727273</c:v>
                </c:pt>
                <c:pt idx="31">
                  <c:v>1567.1836814545454</c:v>
                </c:pt>
                <c:pt idx="32">
                  <c:v>1508.0340771818182</c:v>
                </c:pt>
                <c:pt idx="33">
                  <c:v>1537.5027299090909</c:v>
                </c:pt>
                <c:pt idx="34">
                  <c:v>1556.4379324545455</c:v>
                </c:pt>
                <c:pt idx="35">
                  <c:v>1563.5657648181818</c:v>
                </c:pt>
                <c:pt idx="36">
                  <c:v>1569.7262924545455</c:v>
                </c:pt>
                <c:pt idx="37">
                  <c:v>1568.8361694545454</c:v>
                </c:pt>
                <c:pt idx="38">
                  <c:v>1570.2210006363637</c:v>
                </c:pt>
                <c:pt idx="39">
                  <c:v>1560.0408009090909</c:v>
                </c:pt>
                <c:pt idx="40">
                  <c:v>1560.8280249090908</c:v>
                </c:pt>
                <c:pt idx="41">
                  <c:v>1563.1894186363636</c:v>
                </c:pt>
                <c:pt idx="42">
                  <c:v>1574.3192528181819</c:v>
                </c:pt>
                <c:pt idx="43">
                  <c:v>1562.4323285454545</c:v>
                </c:pt>
                <c:pt idx="44">
                  <c:v>1553.082755909091</c:v>
                </c:pt>
                <c:pt idx="45">
                  <c:v>1542.5472956363637</c:v>
                </c:pt>
                <c:pt idx="46">
                  <c:v>1525.6013371818183</c:v>
                </c:pt>
                <c:pt idx="47">
                  <c:v>1519.3364414545454</c:v>
                </c:pt>
                <c:pt idx="48">
                  <c:v>1521.8082733636363</c:v>
                </c:pt>
                <c:pt idx="49">
                  <c:v>1489.4183063636365</c:v>
                </c:pt>
                <c:pt idx="50">
                  <c:v>1432.4049829999999</c:v>
                </c:pt>
                <c:pt idx="51">
                  <c:v>1398.2612855454545</c:v>
                </c:pt>
                <c:pt idx="52">
                  <c:v>1341.3200827272726</c:v>
                </c:pt>
                <c:pt idx="53">
                  <c:v>1332.9547789999999</c:v>
                </c:pt>
                <c:pt idx="54">
                  <c:v>1358.6324054545455</c:v>
                </c:pt>
                <c:pt idx="55">
                  <c:v>1388.5910598181817</c:v>
                </c:pt>
                <c:pt idx="56">
                  <c:v>1413.5215901818183</c:v>
                </c:pt>
                <c:pt idx="57">
                  <c:v>1449.3506301818181</c:v>
                </c:pt>
                <c:pt idx="58">
                  <c:v>1467.003179090909</c:v>
                </c:pt>
                <c:pt idx="59">
                  <c:v>1487.2789123636364</c:v>
                </c:pt>
                <c:pt idx="60">
                  <c:v>1486.9013448181818</c:v>
                </c:pt>
                <c:pt idx="61">
                  <c:v>1476.6162675454545</c:v>
                </c:pt>
                <c:pt idx="62">
                  <c:v>1485.8997692727273</c:v>
                </c:pt>
                <c:pt idx="63">
                  <c:v>1472.7051926363636</c:v>
                </c:pt>
                <c:pt idx="64">
                  <c:v>1480.1784225454546</c:v>
                </c:pt>
                <c:pt idx="65">
                  <c:v>1487.7776604545454</c:v>
                </c:pt>
                <c:pt idx="66">
                  <c:v>1478.6392456363637</c:v>
                </c:pt>
                <c:pt idx="67">
                  <c:v>1496.2431750909091</c:v>
                </c:pt>
                <c:pt idx="68">
                  <c:v>1504.0885112727274</c:v>
                </c:pt>
                <c:pt idx="69">
                  <c:v>1519.3143856363636</c:v>
                </c:pt>
                <c:pt idx="70">
                  <c:v>1493.3383957272727</c:v>
                </c:pt>
                <c:pt idx="71">
                  <c:v>1464.0430713636363</c:v>
                </c:pt>
                <c:pt idx="72">
                  <c:v>1420.4653101818183</c:v>
                </c:pt>
                <c:pt idx="73">
                  <c:v>1364.4428002727273</c:v>
                </c:pt>
                <c:pt idx="74">
                  <c:v>1345.3318467272727</c:v>
                </c:pt>
                <c:pt idx="75">
                  <c:v>1335.3267999090908</c:v>
                </c:pt>
                <c:pt idx="76">
                  <c:v>1326.4599566363636</c:v>
                </c:pt>
                <c:pt idx="77">
                  <c:v>1288.8605299090909</c:v>
                </c:pt>
                <c:pt idx="78">
                  <c:v>1248.2032778181817</c:v>
                </c:pt>
                <c:pt idx="79">
                  <c:v>1250.7562350000001</c:v>
                </c:pt>
                <c:pt idx="80">
                  <c:v>1280.7111083636364</c:v>
                </c:pt>
                <c:pt idx="81">
                  <c:v>1299.2601732727273</c:v>
                </c:pt>
                <c:pt idx="82">
                  <c:v>1332.291637090909</c:v>
                </c:pt>
                <c:pt idx="83">
                  <c:v>1399.7656789090909</c:v>
                </c:pt>
                <c:pt idx="84">
                  <c:v>1442.0813607272728</c:v>
                </c:pt>
                <c:pt idx="85">
                  <c:v>1469.9593178181817</c:v>
                </c:pt>
                <c:pt idx="86">
                  <c:v>1486.9820222727274</c:v>
                </c:pt>
                <c:pt idx="87">
                  <c:v>1495.1673434545455</c:v>
                </c:pt>
                <c:pt idx="88">
                  <c:v>1507.9857596363636</c:v>
                </c:pt>
                <c:pt idx="89">
                  <c:v>1523.0957431818181</c:v>
                </c:pt>
                <c:pt idx="90">
                  <c:v>1531.5259977272726</c:v>
                </c:pt>
                <c:pt idx="91">
                  <c:v>1526.5698479090909</c:v>
                </c:pt>
                <c:pt idx="92">
                  <c:v>1515.7328622727273</c:v>
                </c:pt>
                <c:pt idx="93">
                  <c:v>1551.4975631818181</c:v>
                </c:pt>
                <c:pt idx="94">
                  <c:v>1587.0563606363637</c:v>
                </c:pt>
                <c:pt idx="95">
                  <c:v>1599.4569840909091</c:v>
                </c:pt>
                <c:pt idx="96">
                  <c:v>1602.7971660909091</c:v>
                </c:pt>
                <c:pt idx="97">
                  <c:v>1610.4666843636364</c:v>
                </c:pt>
                <c:pt idx="98">
                  <c:v>1599.6096131818181</c:v>
                </c:pt>
                <c:pt idx="99">
                  <c:v>1603.4434035454547</c:v>
                </c:pt>
                <c:pt idx="100">
                  <c:v>1595.7711161818181</c:v>
                </c:pt>
                <c:pt idx="101">
                  <c:v>1548.4255277272728</c:v>
                </c:pt>
                <c:pt idx="102">
                  <c:v>1503.0723197272728</c:v>
                </c:pt>
                <c:pt idx="103">
                  <c:v>1482.119551</c:v>
                </c:pt>
                <c:pt idx="104">
                  <c:v>1473.0373287272728</c:v>
                </c:pt>
                <c:pt idx="105">
                  <c:v>1463.1638685454545</c:v>
                </c:pt>
                <c:pt idx="106">
                  <c:v>1435.481221</c:v>
                </c:pt>
                <c:pt idx="107">
                  <c:v>1450.1614481818183</c:v>
                </c:pt>
                <c:pt idx="108">
                  <c:v>1429.9814210909092</c:v>
                </c:pt>
                <c:pt idx="109">
                  <c:v>1417.2608572727272</c:v>
                </c:pt>
                <c:pt idx="110">
                  <c:v>1399.2442274545454</c:v>
                </c:pt>
                <c:pt idx="111">
                  <c:v>1358.3510916363637</c:v>
                </c:pt>
                <c:pt idx="112">
                  <c:v>1318.8165530909091</c:v>
                </c:pt>
                <c:pt idx="113">
                  <c:v>1266.2153152727274</c:v>
                </c:pt>
                <c:pt idx="114">
                  <c:v>1221.0482793636363</c:v>
                </c:pt>
                <c:pt idx="115">
                  <c:v>1197.2406395454545</c:v>
                </c:pt>
                <c:pt idx="116">
                  <c:v>1179.6459983636364</c:v>
                </c:pt>
                <c:pt idx="117">
                  <c:v>1164.8115468181818</c:v>
                </c:pt>
                <c:pt idx="118">
                  <c:v>1165.664336</c:v>
                </c:pt>
                <c:pt idx="119">
                  <c:v>1132.4478392727274</c:v>
                </c:pt>
                <c:pt idx="120">
                  <c:v>1087.9837048181819</c:v>
                </c:pt>
                <c:pt idx="121">
                  <c:v>1129.6852629090909</c:v>
                </c:pt>
                <c:pt idx="122">
                  <c:v>1064.8770283636363</c:v>
                </c:pt>
                <c:pt idx="123">
                  <c:v>1060.4881871818181</c:v>
                </c:pt>
                <c:pt idx="124">
                  <c:v>1069.8603545454546</c:v>
                </c:pt>
                <c:pt idx="125">
                  <c:v>1074.226281</c:v>
                </c:pt>
                <c:pt idx="126">
                  <c:v>1049.7651514545455</c:v>
                </c:pt>
                <c:pt idx="127">
                  <c:v>1022.1794756363637</c:v>
                </c:pt>
                <c:pt idx="128">
                  <c:v>986.04814272727276</c:v>
                </c:pt>
                <c:pt idx="129">
                  <c:v>953.90490527272732</c:v>
                </c:pt>
                <c:pt idx="130">
                  <c:v>938.21497581818187</c:v>
                </c:pt>
                <c:pt idx="131">
                  <c:v>946.41133636363634</c:v>
                </c:pt>
                <c:pt idx="132">
                  <c:v>952.61307090909088</c:v>
                </c:pt>
                <c:pt idx="133">
                  <c:v>924.14171809090908</c:v>
                </c:pt>
                <c:pt idx="134">
                  <c:v>894.23408090909095</c:v>
                </c:pt>
                <c:pt idx="135">
                  <c:v>875.2490714545454</c:v>
                </c:pt>
                <c:pt idx="136">
                  <c:v>839.12342290909089</c:v>
                </c:pt>
                <c:pt idx="137">
                  <c:v>816.13005145454542</c:v>
                </c:pt>
                <c:pt idx="138">
                  <c:v>812.02928281818185</c:v>
                </c:pt>
                <c:pt idx="139">
                  <c:v>806.20238790909093</c:v>
                </c:pt>
                <c:pt idx="140">
                  <c:v>769.48793045454545</c:v>
                </c:pt>
                <c:pt idx="141">
                  <c:v>721.65584681818177</c:v>
                </c:pt>
                <c:pt idx="142">
                  <c:v>672.95826081818177</c:v>
                </c:pt>
                <c:pt idx="143">
                  <c:v>638.60244009090911</c:v>
                </c:pt>
                <c:pt idx="144">
                  <c:v>630.31613836363636</c:v>
                </c:pt>
                <c:pt idx="145">
                  <c:v>626.53598981818186</c:v>
                </c:pt>
                <c:pt idx="146">
                  <c:v>625.71406209090912</c:v>
                </c:pt>
                <c:pt idx="147">
                  <c:v>612.76186709090905</c:v>
                </c:pt>
                <c:pt idx="148">
                  <c:v>603.49409254545458</c:v>
                </c:pt>
                <c:pt idx="149">
                  <c:v>560.11302172727278</c:v>
                </c:pt>
                <c:pt idx="150">
                  <c:v>521.86958181818181</c:v>
                </c:pt>
                <c:pt idx="151">
                  <c:v>521.90188090909089</c:v>
                </c:pt>
                <c:pt idx="152">
                  <c:v>549.41436936363641</c:v>
                </c:pt>
                <c:pt idx="153">
                  <c:v>566.52057736363633</c:v>
                </c:pt>
                <c:pt idx="154">
                  <c:v>543.3693996363636</c:v>
                </c:pt>
                <c:pt idx="155">
                  <c:v>500.85719936363637</c:v>
                </c:pt>
                <c:pt idx="156">
                  <c:v>471.89964209090908</c:v>
                </c:pt>
                <c:pt idx="157">
                  <c:v>433.13794618181817</c:v>
                </c:pt>
                <c:pt idx="158">
                  <c:v>421.26887318181821</c:v>
                </c:pt>
                <c:pt idx="159">
                  <c:v>437.9938269090909</c:v>
                </c:pt>
                <c:pt idx="160">
                  <c:v>465.61082727272725</c:v>
                </c:pt>
                <c:pt idx="161">
                  <c:v>465.99135745454544</c:v>
                </c:pt>
                <c:pt idx="162">
                  <c:v>468.63201854545457</c:v>
                </c:pt>
                <c:pt idx="163">
                  <c:v>474.40610927272729</c:v>
                </c:pt>
                <c:pt idx="164">
                  <c:v>476.30377890909091</c:v>
                </c:pt>
                <c:pt idx="165">
                  <c:v>460.44442554545452</c:v>
                </c:pt>
                <c:pt idx="166">
                  <c:v>479.21793881818184</c:v>
                </c:pt>
                <c:pt idx="167">
                  <c:v>483.0123011818182</c:v>
                </c:pt>
                <c:pt idx="168">
                  <c:v>485.6344857272727</c:v>
                </c:pt>
                <c:pt idx="169">
                  <c:v>484.30486400000001</c:v>
                </c:pt>
                <c:pt idx="170">
                  <c:v>467.8830190909091</c:v>
                </c:pt>
                <c:pt idx="171">
                  <c:v>446.52699281818184</c:v>
                </c:pt>
                <c:pt idx="172">
                  <c:v>459.41995027272725</c:v>
                </c:pt>
                <c:pt idx="173">
                  <c:v>468.02708445454545</c:v>
                </c:pt>
                <c:pt idx="174">
                  <c:v>477.68981381818179</c:v>
                </c:pt>
                <c:pt idx="175">
                  <c:v>483.4320621818182</c:v>
                </c:pt>
                <c:pt idx="176">
                  <c:v>495.63503609090907</c:v>
                </c:pt>
                <c:pt idx="177">
                  <c:v>483.40237018181818</c:v>
                </c:pt>
                <c:pt idx="178">
                  <c:v>462.64462263636364</c:v>
                </c:pt>
                <c:pt idx="179">
                  <c:v>449.45261909090908</c:v>
                </c:pt>
                <c:pt idx="180">
                  <c:v>450.16289909090909</c:v>
                </c:pt>
                <c:pt idx="181">
                  <c:v>436.30826563636361</c:v>
                </c:pt>
                <c:pt idx="182">
                  <c:v>404.25889290909089</c:v>
                </c:pt>
                <c:pt idx="183">
                  <c:v>380.04454663636363</c:v>
                </c:pt>
                <c:pt idx="184">
                  <c:v>356.18281754545455</c:v>
                </c:pt>
                <c:pt idx="185">
                  <c:v>356.52863354545457</c:v>
                </c:pt>
                <c:pt idx="186">
                  <c:v>349.72583363636363</c:v>
                </c:pt>
                <c:pt idx="187">
                  <c:v>347.99627209090909</c:v>
                </c:pt>
                <c:pt idx="188">
                  <c:v>377.69737736363635</c:v>
                </c:pt>
                <c:pt idx="189">
                  <c:v>403.31476854545457</c:v>
                </c:pt>
                <c:pt idx="190">
                  <c:v>432.73698609090911</c:v>
                </c:pt>
                <c:pt idx="191">
                  <c:v>464.93868645454546</c:v>
                </c:pt>
                <c:pt idx="192">
                  <c:v>520.33811445454546</c:v>
                </c:pt>
                <c:pt idx="193">
                  <c:v>563.88131109090909</c:v>
                </c:pt>
                <c:pt idx="194">
                  <c:v>623.48058936363634</c:v>
                </c:pt>
                <c:pt idx="195">
                  <c:v>685.09818754545449</c:v>
                </c:pt>
                <c:pt idx="196">
                  <c:v>696.2237591818182</c:v>
                </c:pt>
                <c:pt idx="197">
                  <c:v>701.61034172727273</c:v>
                </c:pt>
                <c:pt idx="198">
                  <c:v>719.93064281818181</c:v>
                </c:pt>
                <c:pt idx="199">
                  <c:v>749.50616190909091</c:v>
                </c:pt>
                <c:pt idx="200">
                  <c:v>773.02551609090904</c:v>
                </c:pt>
                <c:pt idx="201">
                  <c:v>775.49598390909091</c:v>
                </c:pt>
                <c:pt idx="202">
                  <c:v>813.51682127272727</c:v>
                </c:pt>
                <c:pt idx="203">
                  <c:v>852.9278896363636</c:v>
                </c:pt>
                <c:pt idx="204">
                  <c:v>886.13531163636367</c:v>
                </c:pt>
                <c:pt idx="205">
                  <c:v>894.30456163636359</c:v>
                </c:pt>
                <c:pt idx="206">
                  <c:v>904.08875372727277</c:v>
                </c:pt>
                <c:pt idx="207">
                  <c:v>926.85209727272729</c:v>
                </c:pt>
                <c:pt idx="208">
                  <c:v>953.7629710909091</c:v>
                </c:pt>
                <c:pt idx="209">
                  <c:v>984.68872427272731</c:v>
                </c:pt>
                <c:pt idx="210">
                  <c:v>995.28070790909089</c:v>
                </c:pt>
                <c:pt idx="211">
                  <c:v>976.9401079090909</c:v>
                </c:pt>
                <c:pt idx="212">
                  <c:v>975.28376490909091</c:v>
                </c:pt>
                <c:pt idx="213">
                  <c:v>983.54544145454543</c:v>
                </c:pt>
                <c:pt idx="214">
                  <c:v>961.36237609090904</c:v>
                </c:pt>
                <c:pt idx="215">
                  <c:v>951.35236781818185</c:v>
                </c:pt>
                <c:pt idx="216">
                  <c:v>935.26267818181816</c:v>
                </c:pt>
                <c:pt idx="217">
                  <c:v>945.82859372727273</c:v>
                </c:pt>
                <c:pt idx="218">
                  <c:v>946.53783554545453</c:v>
                </c:pt>
                <c:pt idx="219">
                  <c:v>936.18041718181814</c:v>
                </c:pt>
                <c:pt idx="220">
                  <c:v>940.81569027272724</c:v>
                </c:pt>
                <c:pt idx="221">
                  <c:v>958.10857345454542</c:v>
                </c:pt>
                <c:pt idx="222">
                  <c:v>986.46331054545453</c:v>
                </c:pt>
                <c:pt idx="223">
                  <c:v>1006.2554271818182</c:v>
                </c:pt>
                <c:pt idx="224">
                  <c:v>1001.7330995454546</c:v>
                </c:pt>
                <c:pt idx="225">
                  <c:v>986.53537827272726</c:v>
                </c:pt>
                <c:pt idx="226">
                  <c:v>955.95044663636361</c:v>
                </c:pt>
                <c:pt idx="227">
                  <c:v>928.6309399090909</c:v>
                </c:pt>
                <c:pt idx="228">
                  <c:v>917.5580930909091</c:v>
                </c:pt>
                <c:pt idx="229">
                  <c:v>911.57898581818176</c:v>
                </c:pt>
                <c:pt idx="230">
                  <c:v>915.61115727272727</c:v>
                </c:pt>
                <c:pt idx="231">
                  <c:v>912.56646890909087</c:v>
                </c:pt>
                <c:pt idx="232">
                  <c:v>908.14256827272732</c:v>
                </c:pt>
                <c:pt idx="233">
                  <c:v>861.7420535454545</c:v>
                </c:pt>
                <c:pt idx="234">
                  <c:v>867.26620354545457</c:v>
                </c:pt>
                <c:pt idx="235">
                  <c:v>901.51446581818186</c:v>
                </c:pt>
                <c:pt idx="236">
                  <c:v>925.82868454545451</c:v>
                </c:pt>
                <c:pt idx="237">
                  <c:v>948.94763136363633</c:v>
                </c:pt>
                <c:pt idx="238">
                  <c:v>973.22111390909095</c:v>
                </c:pt>
                <c:pt idx="239">
                  <c:v>972.78910099999996</c:v>
                </c:pt>
                <c:pt idx="240">
                  <c:v>961.09359109090906</c:v>
                </c:pt>
                <c:pt idx="241">
                  <c:v>962.91306890909095</c:v>
                </c:pt>
                <c:pt idx="242">
                  <c:v>978.60830227272731</c:v>
                </c:pt>
                <c:pt idx="243">
                  <c:v>1002.1911049090909</c:v>
                </c:pt>
                <c:pt idx="244">
                  <c:v>1022.4796068181818</c:v>
                </c:pt>
                <c:pt idx="245">
                  <c:v>1032.330068</c:v>
                </c:pt>
                <c:pt idx="246">
                  <c:v>1027.4566850909091</c:v>
                </c:pt>
                <c:pt idx="247">
                  <c:v>1033.3852625454545</c:v>
                </c:pt>
                <c:pt idx="248">
                  <c:v>1028.9576542727273</c:v>
                </c:pt>
                <c:pt idx="249">
                  <c:v>1041.3996040909092</c:v>
                </c:pt>
                <c:pt idx="250">
                  <c:v>1064.5442675454547</c:v>
                </c:pt>
                <c:pt idx="251">
                  <c:v>1085.8704664545455</c:v>
                </c:pt>
                <c:pt idx="252">
                  <c:v>1074.8156707272726</c:v>
                </c:pt>
                <c:pt idx="253">
                  <c:v>1054.0286812727272</c:v>
                </c:pt>
                <c:pt idx="254">
                  <c:v>1040.4859629090909</c:v>
                </c:pt>
                <c:pt idx="255">
                  <c:v>1042.7644420909091</c:v>
                </c:pt>
                <c:pt idx="256">
                  <c:v>1043.4150331818182</c:v>
                </c:pt>
                <c:pt idx="257">
                  <c:v>1060.5774799999999</c:v>
                </c:pt>
                <c:pt idx="258">
                  <c:v>1075.4257279090909</c:v>
                </c:pt>
                <c:pt idx="259">
                  <c:v>1079.6886932727273</c:v>
                </c:pt>
                <c:pt idx="260">
                  <c:v>1056.1904785454547</c:v>
                </c:pt>
                <c:pt idx="261">
                  <c:v>1041.385850909091</c:v>
                </c:pt>
                <c:pt idx="262">
                  <c:v>1022.4525</c:v>
                </c:pt>
                <c:pt idx="263">
                  <c:v>1021.3839694545454</c:v>
                </c:pt>
                <c:pt idx="264">
                  <c:v>1054.0176792727273</c:v>
                </c:pt>
                <c:pt idx="265">
                  <c:v>1095.1456143636365</c:v>
                </c:pt>
                <c:pt idx="266">
                  <c:v>1115.4319258181818</c:v>
                </c:pt>
                <c:pt idx="267">
                  <c:v>1109.1274373636363</c:v>
                </c:pt>
                <c:pt idx="268">
                  <c:v>1109.116876</c:v>
                </c:pt>
                <c:pt idx="269">
                  <c:v>1113.7247440000001</c:v>
                </c:pt>
                <c:pt idx="270">
                  <c:v>1118.8136151818182</c:v>
                </c:pt>
                <c:pt idx="271">
                  <c:v>1154.2983825454546</c:v>
                </c:pt>
                <c:pt idx="272">
                  <c:v>1185.9469222727273</c:v>
                </c:pt>
                <c:pt idx="273">
                  <c:v>1198.5321006363636</c:v>
                </c:pt>
                <c:pt idx="274">
                  <c:v>1202.8936544545454</c:v>
                </c:pt>
                <c:pt idx="275">
                  <c:v>1207.2331763636364</c:v>
                </c:pt>
                <c:pt idx="276">
                  <c:v>1213.2559374545453</c:v>
                </c:pt>
                <c:pt idx="277">
                  <c:v>1233.9890491818182</c:v>
                </c:pt>
                <c:pt idx="278">
                  <c:v>1265.2766217272726</c:v>
                </c:pt>
                <c:pt idx="279">
                  <c:v>1301.1411727272728</c:v>
                </c:pt>
                <c:pt idx="280">
                  <c:v>1317.0078881818181</c:v>
                </c:pt>
                <c:pt idx="281">
                  <c:v>1306.6166386363636</c:v>
                </c:pt>
                <c:pt idx="282">
                  <c:v>1289.9352812727273</c:v>
                </c:pt>
                <c:pt idx="283">
                  <c:v>1284.0310241818181</c:v>
                </c:pt>
                <c:pt idx="284">
                  <c:v>1292.6776144545454</c:v>
                </c:pt>
                <c:pt idx="285">
                  <c:v>1307.916805909091</c:v>
                </c:pt>
                <c:pt idx="286">
                  <c:v>1338.2829291818182</c:v>
                </c:pt>
                <c:pt idx="287">
                  <c:v>1344.8319866363636</c:v>
                </c:pt>
                <c:pt idx="288">
                  <c:v>1338.2914222727272</c:v>
                </c:pt>
                <c:pt idx="289">
                  <c:v>1330.1612249090908</c:v>
                </c:pt>
                <c:pt idx="290">
                  <c:v>1336.3006267272726</c:v>
                </c:pt>
                <c:pt idx="291">
                  <c:v>1336.4031150909091</c:v>
                </c:pt>
                <c:pt idx="292">
                  <c:v>1353.1768151818183</c:v>
                </c:pt>
                <c:pt idx="293">
                  <c:v>1374.3455322727273</c:v>
                </c:pt>
                <c:pt idx="294">
                  <c:v>1371.267497</c:v>
                </c:pt>
                <c:pt idx="295">
                  <c:v>1355.8774080909091</c:v>
                </c:pt>
                <c:pt idx="296">
                  <c:v>1357.2802166363635</c:v>
                </c:pt>
                <c:pt idx="297">
                  <c:v>1354.4760594545455</c:v>
                </c:pt>
                <c:pt idx="298">
                  <c:v>1349.6340115454545</c:v>
                </c:pt>
                <c:pt idx="299">
                  <c:v>1365.7859534545455</c:v>
                </c:pt>
                <c:pt idx="300">
                  <c:v>1387.5962160909091</c:v>
                </c:pt>
                <c:pt idx="301">
                  <c:v>1388.4427995454546</c:v>
                </c:pt>
                <c:pt idx="302">
                  <c:v>1388.4376595454546</c:v>
                </c:pt>
                <c:pt idx="303">
                  <c:v>1376.6918787272728</c:v>
                </c:pt>
                <c:pt idx="304">
                  <c:v>1368.560385090909</c:v>
                </c:pt>
                <c:pt idx="305">
                  <c:v>1366.2940595454545</c:v>
                </c:pt>
                <c:pt idx="306">
                  <c:v>1376.5263738181818</c:v>
                </c:pt>
                <c:pt idx="307">
                  <c:v>1386.0068653636363</c:v>
                </c:pt>
                <c:pt idx="308">
                  <c:v>1370.491269909091</c:v>
                </c:pt>
                <c:pt idx="309">
                  <c:v>1385.2249906363636</c:v>
                </c:pt>
                <c:pt idx="310">
                  <c:v>1395.1747031818181</c:v>
                </c:pt>
                <c:pt idx="311">
                  <c:v>1386.1285893636364</c:v>
                </c:pt>
                <c:pt idx="312">
                  <c:v>1376.0744641818183</c:v>
                </c:pt>
                <c:pt idx="313">
                  <c:v>1399.401887</c:v>
                </c:pt>
                <c:pt idx="314">
                  <c:v>1426.9533905454546</c:v>
                </c:pt>
                <c:pt idx="315">
                  <c:v>1423.7584197272727</c:v>
                </c:pt>
                <c:pt idx="316">
                  <c:v>1417.207478</c:v>
                </c:pt>
                <c:pt idx="317">
                  <c:v>1412.5280528181818</c:v>
                </c:pt>
                <c:pt idx="318">
                  <c:v>1405.4117718181817</c:v>
                </c:pt>
                <c:pt idx="319">
                  <c:v>1411.7379253636364</c:v>
                </c:pt>
                <c:pt idx="320">
                  <c:v>1429.7380334545455</c:v>
                </c:pt>
                <c:pt idx="321">
                  <c:v>1449.1158420909092</c:v>
                </c:pt>
                <c:pt idx="322">
                  <c:v>1448.4364759090909</c:v>
                </c:pt>
                <c:pt idx="323">
                  <c:v>1439.0150594545455</c:v>
                </c:pt>
                <c:pt idx="324">
                  <c:v>1431.2198788181818</c:v>
                </c:pt>
                <c:pt idx="325">
                  <c:v>1430.1883178181818</c:v>
                </c:pt>
                <c:pt idx="326">
                  <c:v>1444.6445266363637</c:v>
                </c:pt>
                <c:pt idx="327">
                  <c:v>1469.3657026363637</c:v>
                </c:pt>
                <c:pt idx="328">
                  <c:v>1471.4569530909091</c:v>
                </c:pt>
                <c:pt idx="329">
                  <c:v>1439.3923146363636</c:v>
                </c:pt>
                <c:pt idx="330">
                  <c:v>1442.1499104545455</c:v>
                </c:pt>
                <c:pt idx="331">
                  <c:v>1442.0205510000001</c:v>
                </c:pt>
                <c:pt idx="332">
                  <c:v>1423.9308120000001</c:v>
                </c:pt>
                <c:pt idx="333">
                  <c:v>1419.234316</c:v>
                </c:pt>
                <c:pt idx="334">
                  <c:v>1411.5526744545455</c:v>
                </c:pt>
                <c:pt idx="335">
                  <c:v>1399.7211537272726</c:v>
                </c:pt>
                <c:pt idx="336">
                  <c:v>1367.9420627272727</c:v>
                </c:pt>
                <c:pt idx="337">
                  <c:v>1368.4329620000001</c:v>
                </c:pt>
                <c:pt idx="338">
                  <c:v>1358.0356079999999</c:v>
                </c:pt>
                <c:pt idx="339">
                  <c:v>1363.4116583636364</c:v>
                </c:pt>
                <c:pt idx="340">
                  <c:v>1366.491953</c:v>
                </c:pt>
                <c:pt idx="341">
                  <c:v>1381.7473610909092</c:v>
                </c:pt>
                <c:pt idx="342">
                  <c:v>1372.6990855454546</c:v>
                </c:pt>
                <c:pt idx="343">
                  <c:v>1358.2148220909091</c:v>
                </c:pt>
                <c:pt idx="344">
                  <c:v>1352.058580909091</c:v>
                </c:pt>
                <c:pt idx="345">
                  <c:v>1342.6889426363637</c:v>
                </c:pt>
                <c:pt idx="346">
                  <c:v>1316.0872732727273</c:v>
                </c:pt>
                <c:pt idx="347">
                  <c:v>1298.2798838181818</c:v>
                </c:pt>
                <c:pt idx="348">
                  <c:v>1319.6711260909092</c:v>
                </c:pt>
                <c:pt idx="349">
                  <c:v>1337.8800348181819</c:v>
                </c:pt>
                <c:pt idx="350">
                  <c:v>1333.0351771818182</c:v>
                </c:pt>
                <c:pt idx="351">
                  <c:v>1322.1430646363635</c:v>
                </c:pt>
                <c:pt idx="352">
                  <c:v>1325.8741576363636</c:v>
                </c:pt>
                <c:pt idx="353">
                  <c:v>1327.6746662727273</c:v>
                </c:pt>
                <c:pt idx="354">
                  <c:v>1334.004263090909</c:v>
                </c:pt>
                <c:pt idx="355">
                  <c:v>1355.5817904545454</c:v>
                </c:pt>
                <c:pt idx="356">
                  <c:v>1361.3586724545455</c:v>
                </c:pt>
                <c:pt idx="357">
                  <c:v>1332.8779081818182</c:v>
                </c:pt>
                <c:pt idx="358">
                  <c:v>1323.1915179090909</c:v>
                </c:pt>
                <c:pt idx="359">
                  <c:v>1304.999986</c:v>
                </c:pt>
                <c:pt idx="360">
                  <c:v>1279.5053077272728</c:v>
                </c:pt>
                <c:pt idx="361">
                  <c:v>1251.1563951818182</c:v>
                </c:pt>
                <c:pt idx="362">
                  <c:v>1241.4339769999999</c:v>
                </c:pt>
                <c:pt idx="363">
                  <c:v>1224.3089475454547</c:v>
                </c:pt>
                <c:pt idx="364">
                  <c:v>1159.1235161818181</c:v>
                </c:pt>
                <c:pt idx="365">
                  <c:v>1161.5448976363637</c:v>
                </c:pt>
              </c:numCache>
            </c:numRef>
          </c:val>
          <c:smooth val="0"/>
          <c:extLst>
            <c:ext xmlns:c16="http://schemas.microsoft.com/office/drawing/2014/chart" uri="{C3380CC4-5D6E-409C-BE32-E72D297353CC}">
              <c16:uniqueId val="{00000000-63DB-4537-A027-B29E793598FC}"/>
            </c:ext>
          </c:extLst>
        </c:ser>
        <c:ser>
          <c:idx val="1"/>
          <c:order val="1"/>
          <c:tx>
            <c:strRef>
              <c:f>'Figure 12'!$C$2</c:f>
              <c:strCache>
                <c:ptCount val="1"/>
                <c:pt idx="0">
                  <c:v>2020/21</c:v>
                </c:pt>
              </c:strCache>
            </c:strRef>
          </c:tx>
          <c:spPr>
            <a:ln w="28575" cap="rnd">
              <a:solidFill>
                <a:schemeClr val="accent2"/>
              </a:solidFill>
              <a:round/>
            </a:ln>
            <a:effectLst/>
          </c:spPr>
          <c:marker>
            <c:symbol val="none"/>
          </c:marker>
          <c:cat>
            <c:numRef>
              <c:f>'Figure 12'!$A$3:$A$368</c:f>
              <c:numCache>
                <c:formatCode>m/d/yyyy</c:formatCode>
                <c:ptCount val="366"/>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pt idx="92">
                  <c:v>44927</c:v>
                </c:pt>
                <c:pt idx="93">
                  <c:v>44928</c:v>
                </c:pt>
                <c:pt idx="94">
                  <c:v>44929</c:v>
                </c:pt>
                <c:pt idx="95">
                  <c:v>44930</c:v>
                </c:pt>
                <c:pt idx="96">
                  <c:v>44931</c:v>
                </c:pt>
                <c:pt idx="97">
                  <c:v>44932</c:v>
                </c:pt>
                <c:pt idx="98">
                  <c:v>44933</c:v>
                </c:pt>
                <c:pt idx="99">
                  <c:v>44934</c:v>
                </c:pt>
                <c:pt idx="100">
                  <c:v>44935</c:v>
                </c:pt>
                <c:pt idx="101">
                  <c:v>44936</c:v>
                </c:pt>
                <c:pt idx="102">
                  <c:v>44937</c:v>
                </c:pt>
                <c:pt idx="103">
                  <c:v>44938</c:v>
                </c:pt>
                <c:pt idx="104">
                  <c:v>44939</c:v>
                </c:pt>
                <c:pt idx="105">
                  <c:v>44940</c:v>
                </c:pt>
                <c:pt idx="106">
                  <c:v>44941</c:v>
                </c:pt>
                <c:pt idx="107">
                  <c:v>44942</c:v>
                </c:pt>
                <c:pt idx="108">
                  <c:v>44943</c:v>
                </c:pt>
                <c:pt idx="109">
                  <c:v>44944</c:v>
                </c:pt>
                <c:pt idx="110">
                  <c:v>44945</c:v>
                </c:pt>
                <c:pt idx="111">
                  <c:v>44946</c:v>
                </c:pt>
                <c:pt idx="112">
                  <c:v>44947</c:v>
                </c:pt>
                <c:pt idx="113">
                  <c:v>44948</c:v>
                </c:pt>
                <c:pt idx="114">
                  <c:v>44949</c:v>
                </c:pt>
                <c:pt idx="115">
                  <c:v>44950</c:v>
                </c:pt>
                <c:pt idx="116">
                  <c:v>44951</c:v>
                </c:pt>
                <c:pt idx="117">
                  <c:v>44952</c:v>
                </c:pt>
                <c:pt idx="118">
                  <c:v>44953</c:v>
                </c:pt>
                <c:pt idx="119">
                  <c:v>44954</c:v>
                </c:pt>
                <c:pt idx="120">
                  <c:v>44955</c:v>
                </c:pt>
                <c:pt idx="121">
                  <c:v>44956</c:v>
                </c:pt>
                <c:pt idx="122">
                  <c:v>44957</c:v>
                </c:pt>
                <c:pt idx="123">
                  <c:v>44958</c:v>
                </c:pt>
                <c:pt idx="124">
                  <c:v>44959</c:v>
                </c:pt>
                <c:pt idx="125">
                  <c:v>44960</c:v>
                </c:pt>
                <c:pt idx="126">
                  <c:v>44961</c:v>
                </c:pt>
                <c:pt idx="127">
                  <c:v>44962</c:v>
                </c:pt>
                <c:pt idx="128">
                  <c:v>44963</c:v>
                </c:pt>
                <c:pt idx="129">
                  <c:v>44964</c:v>
                </c:pt>
                <c:pt idx="130">
                  <c:v>44965</c:v>
                </c:pt>
                <c:pt idx="131">
                  <c:v>44966</c:v>
                </c:pt>
                <c:pt idx="132">
                  <c:v>44967</c:v>
                </c:pt>
                <c:pt idx="133">
                  <c:v>44968</c:v>
                </c:pt>
                <c:pt idx="134">
                  <c:v>44969</c:v>
                </c:pt>
                <c:pt idx="135">
                  <c:v>44970</c:v>
                </c:pt>
                <c:pt idx="136">
                  <c:v>44971</c:v>
                </c:pt>
                <c:pt idx="137">
                  <c:v>44972</c:v>
                </c:pt>
                <c:pt idx="138">
                  <c:v>44973</c:v>
                </c:pt>
                <c:pt idx="139">
                  <c:v>44974</c:v>
                </c:pt>
                <c:pt idx="140">
                  <c:v>44975</c:v>
                </c:pt>
                <c:pt idx="141">
                  <c:v>44976</c:v>
                </c:pt>
                <c:pt idx="142">
                  <c:v>44977</c:v>
                </c:pt>
                <c:pt idx="143">
                  <c:v>44978</c:v>
                </c:pt>
                <c:pt idx="144">
                  <c:v>44979</c:v>
                </c:pt>
                <c:pt idx="145">
                  <c:v>44980</c:v>
                </c:pt>
                <c:pt idx="146">
                  <c:v>44981</c:v>
                </c:pt>
                <c:pt idx="147">
                  <c:v>44982</c:v>
                </c:pt>
                <c:pt idx="148">
                  <c:v>44983</c:v>
                </c:pt>
                <c:pt idx="149">
                  <c:v>44984</c:v>
                </c:pt>
                <c:pt idx="150">
                  <c:v>44985</c:v>
                </c:pt>
                <c:pt idx="151">
                  <c:v>44986</c:v>
                </c:pt>
                <c:pt idx="152">
                  <c:v>44987</c:v>
                </c:pt>
                <c:pt idx="153">
                  <c:v>44988</c:v>
                </c:pt>
                <c:pt idx="154">
                  <c:v>44989</c:v>
                </c:pt>
                <c:pt idx="155">
                  <c:v>44990</c:v>
                </c:pt>
                <c:pt idx="156">
                  <c:v>44991</c:v>
                </c:pt>
                <c:pt idx="157">
                  <c:v>44992</c:v>
                </c:pt>
                <c:pt idx="158">
                  <c:v>44993</c:v>
                </c:pt>
                <c:pt idx="159">
                  <c:v>44994</c:v>
                </c:pt>
                <c:pt idx="160">
                  <c:v>44995</c:v>
                </c:pt>
                <c:pt idx="161">
                  <c:v>44996</c:v>
                </c:pt>
                <c:pt idx="162">
                  <c:v>44997</c:v>
                </c:pt>
                <c:pt idx="163">
                  <c:v>44998</c:v>
                </c:pt>
                <c:pt idx="164">
                  <c:v>44999</c:v>
                </c:pt>
                <c:pt idx="165">
                  <c:v>45000</c:v>
                </c:pt>
                <c:pt idx="166">
                  <c:v>45001</c:v>
                </c:pt>
                <c:pt idx="167">
                  <c:v>45002</c:v>
                </c:pt>
                <c:pt idx="168">
                  <c:v>45003</c:v>
                </c:pt>
                <c:pt idx="169">
                  <c:v>45004</c:v>
                </c:pt>
                <c:pt idx="170">
                  <c:v>45005</c:v>
                </c:pt>
                <c:pt idx="171">
                  <c:v>45006</c:v>
                </c:pt>
                <c:pt idx="172">
                  <c:v>45007</c:v>
                </c:pt>
                <c:pt idx="173">
                  <c:v>45008</c:v>
                </c:pt>
                <c:pt idx="174">
                  <c:v>45009</c:v>
                </c:pt>
                <c:pt idx="175">
                  <c:v>45010</c:v>
                </c:pt>
                <c:pt idx="176">
                  <c:v>45011</c:v>
                </c:pt>
                <c:pt idx="177">
                  <c:v>45012</c:v>
                </c:pt>
                <c:pt idx="178">
                  <c:v>45013</c:v>
                </c:pt>
                <c:pt idx="179">
                  <c:v>45014</c:v>
                </c:pt>
                <c:pt idx="180">
                  <c:v>45015</c:v>
                </c:pt>
                <c:pt idx="181">
                  <c:v>45016</c:v>
                </c:pt>
                <c:pt idx="182">
                  <c:v>45017</c:v>
                </c:pt>
                <c:pt idx="183">
                  <c:v>45018</c:v>
                </c:pt>
                <c:pt idx="184">
                  <c:v>45019</c:v>
                </c:pt>
                <c:pt idx="185">
                  <c:v>45020</c:v>
                </c:pt>
                <c:pt idx="186">
                  <c:v>45021</c:v>
                </c:pt>
                <c:pt idx="187">
                  <c:v>45022</c:v>
                </c:pt>
                <c:pt idx="188">
                  <c:v>45023</c:v>
                </c:pt>
                <c:pt idx="189">
                  <c:v>45024</c:v>
                </c:pt>
                <c:pt idx="190">
                  <c:v>45025</c:v>
                </c:pt>
                <c:pt idx="191">
                  <c:v>45026</c:v>
                </c:pt>
                <c:pt idx="192">
                  <c:v>45027</c:v>
                </c:pt>
                <c:pt idx="193">
                  <c:v>45028</c:v>
                </c:pt>
                <c:pt idx="194">
                  <c:v>45029</c:v>
                </c:pt>
                <c:pt idx="195">
                  <c:v>45030</c:v>
                </c:pt>
                <c:pt idx="196">
                  <c:v>45031</c:v>
                </c:pt>
                <c:pt idx="197">
                  <c:v>45032</c:v>
                </c:pt>
                <c:pt idx="198">
                  <c:v>45033</c:v>
                </c:pt>
                <c:pt idx="199">
                  <c:v>45034</c:v>
                </c:pt>
                <c:pt idx="200">
                  <c:v>45035</c:v>
                </c:pt>
                <c:pt idx="201">
                  <c:v>45036</c:v>
                </c:pt>
                <c:pt idx="202">
                  <c:v>45037</c:v>
                </c:pt>
                <c:pt idx="203">
                  <c:v>45038</c:v>
                </c:pt>
                <c:pt idx="204">
                  <c:v>45039</c:v>
                </c:pt>
                <c:pt idx="205">
                  <c:v>45040</c:v>
                </c:pt>
                <c:pt idx="206">
                  <c:v>45041</c:v>
                </c:pt>
                <c:pt idx="207">
                  <c:v>45042</c:v>
                </c:pt>
                <c:pt idx="208">
                  <c:v>45043</c:v>
                </c:pt>
                <c:pt idx="209">
                  <c:v>45044</c:v>
                </c:pt>
                <c:pt idx="210">
                  <c:v>45045</c:v>
                </c:pt>
                <c:pt idx="211">
                  <c:v>45046</c:v>
                </c:pt>
                <c:pt idx="212">
                  <c:v>45047</c:v>
                </c:pt>
                <c:pt idx="213">
                  <c:v>45048</c:v>
                </c:pt>
                <c:pt idx="214">
                  <c:v>45049</c:v>
                </c:pt>
                <c:pt idx="215">
                  <c:v>45050</c:v>
                </c:pt>
                <c:pt idx="216">
                  <c:v>45051</c:v>
                </c:pt>
                <c:pt idx="217">
                  <c:v>45052</c:v>
                </c:pt>
                <c:pt idx="218">
                  <c:v>45053</c:v>
                </c:pt>
                <c:pt idx="219">
                  <c:v>45054</c:v>
                </c:pt>
                <c:pt idx="220">
                  <c:v>45055</c:v>
                </c:pt>
                <c:pt idx="221">
                  <c:v>45056</c:v>
                </c:pt>
                <c:pt idx="222">
                  <c:v>45057</c:v>
                </c:pt>
                <c:pt idx="223">
                  <c:v>45058</c:v>
                </c:pt>
                <c:pt idx="224">
                  <c:v>45059</c:v>
                </c:pt>
                <c:pt idx="225">
                  <c:v>45060</c:v>
                </c:pt>
                <c:pt idx="226">
                  <c:v>45061</c:v>
                </c:pt>
                <c:pt idx="227">
                  <c:v>45062</c:v>
                </c:pt>
                <c:pt idx="228">
                  <c:v>45063</c:v>
                </c:pt>
                <c:pt idx="229">
                  <c:v>45064</c:v>
                </c:pt>
                <c:pt idx="230">
                  <c:v>45065</c:v>
                </c:pt>
                <c:pt idx="231">
                  <c:v>45066</c:v>
                </c:pt>
                <c:pt idx="232">
                  <c:v>45067</c:v>
                </c:pt>
                <c:pt idx="233">
                  <c:v>45068</c:v>
                </c:pt>
                <c:pt idx="234">
                  <c:v>45069</c:v>
                </c:pt>
                <c:pt idx="235">
                  <c:v>45070</c:v>
                </c:pt>
                <c:pt idx="236">
                  <c:v>45071</c:v>
                </c:pt>
                <c:pt idx="237">
                  <c:v>45072</c:v>
                </c:pt>
                <c:pt idx="238">
                  <c:v>45073</c:v>
                </c:pt>
                <c:pt idx="239">
                  <c:v>45074</c:v>
                </c:pt>
                <c:pt idx="240">
                  <c:v>45075</c:v>
                </c:pt>
                <c:pt idx="241">
                  <c:v>45076</c:v>
                </c:pt>
                <c:pt idx="242">
                  <c:v>45077</c:v>
                </c:pt>
                <c:pt idx="243">
                  <c:v>45078</c:v>
                </c:pt>
                <c:pt idx="244">
                  <c:v>45079</c:v>
                </c:pt>
                <c:pt idx="245">
                  <c:v>45080</c:v>
                </c:pt>
                <c:pt idx="246">
                  <c:v>45081</c:v>
                </c:pt>
                <c:pt idx="247">
                  <c:v>45082</c:v>
                </c:pt>
                <c:pt idx="248">
                  <c:v>45083</c:v>
                </c:pt>
                <c:pt idx="249">
                  <c:v>45084</c:v>
                </c:pt>
                <c:pt idx="250">
                  <c:v>45085</c:v>
                </c:pt>
                <c:pt idx="251">
                  <c:v>45086</c:v>
                </c:pt>
                <c:pt idx="252">
                  <c:v>45087</c:v>
                </c:pt>
                <c:pt idx="253">
                  <c:v>45088</c:v>
                </c:pt>
                <c:pt idx="254">
                  <c:v>45089</c:v>
                </c:pt>
                <c:pt idx="255">
                  <c:v>45090</c:v>
                </c:pt>
                <c:pt idx="256">
                  <c:v>45091</c:v>
                </c:pt>
                <c:pt idx="257">
                  <c:v>45092</c:v>
                </c:pt>
                <c:pt idx="258">
                  <c:v>45093</c:v>
                </c:pt>
                <c:pt idx="259">
                  <c:v>45094</c:v>
                </c:pt>
                <c:pt idx="260">
                  <c:v>45095</c:v>
                </c:pt>
                <c:pt idx="261">
                  <c:v>45096</c:v>
                </c:pt>
                <c:pt idx="262">
                  <c:v>45097</c:v>
                </c:pt>
                <c:pt idx="263">
                  <c:v>45098</c:v>
                </c:pt>
                <c:pt idx="264">
                  <c:v>45099</c:v>
                </c:pt>
                <c:pt idx="265">
                  <c:v>45100</c:v>
                </c:pt>
                <c:pt idx="266">
                  <c:v>45101</c:v>
                </c:pt>
                <c:pt idx="267">
                  <c:v>45102</c:v>
                </c:pt>
                <c:pt idx="268">
                  <c:v>45103</c:v>
                </c:pt>
                <c:pt idx="269">
                  <c:v>45104</c:v>
                </c:pt>
                <c:pt idx="270">
                  <c:v>45105</c:v>
                </c:pt>
                <c:pt idx="271">
                  <c:v>45106</c:v>
                </c:pt>
                <c:pt idx="272">
                  <c:v>45107</c:v>
                </c:pt>
                <c:pt idx="273">
                  <c:v>45108</c:v>
                </c:pt>
                <c:pt idx="274">
                  <c:v>45109</c:v>
                </c:pt>
                <c:pt idx="275">
                  <c:v>45110</c:v>
                </c:pt>
                <c:pt idx="276">
                  <c:v>45111</c:v>
                </c:pt>
                <c:pt idx="277">
                  <c:v>45112</c:v>
                </c:pt>
                <c:pt idx="278">
                  <c:v>45113</c:v>
                </c:pt>
                <c:pt idx="279">
                  <c:v>45114</c:v>
                </c:pt>
                <c:pt idx="280">
                  <c:v>45115</c:v>
                </c:pt>
                <c:pt idx="281">
                  <c:v>45116</c:v>
                </c:pt>
                <c:pt idx="282">
                  <c:v>45117</c:v>
                </c:pt>
                <c:pt idx="283">
                  <c:v>45118</c:v>
                </c:pt>
                <c:pt idx="284">
                  <c:v>45119</c:v>
                </c:pt>
                <c:pt idx="285">
                  <c:v>45120</c:v>
                </c:pt>
                <c:pt idx="286">
                  <c:v>45121</c:v>
                </c:pt>
                <c:pt idx="287">
                  <c:v>45122</c:v>
                </c:pt>
                <c:pt idx="288">
                  <c:v>45123</c:v>
                </c:pt>
                <c:pt idx="289">
                  <c:v>45124</c:v>
                </c:pt>
                <c:pt idx="290">
                  <c:v>45125</c:v>
                </c:pt>
                <c:pt idx="291">
                  <c:v>45126</c:v>
                </c:pt>
                <c:pt idx="292">
                  <c:v>45127</c:v>
                </c:pt>
                <c:pt idx="293">
                  <c:v>45128</c:v>
                </c:pt>
                <c:pt idx="294">
                  <c:v>45129</c:v>
                </c:pt>
                <c:pt idx="295">
                  <c:v>45130</c:v>
                </c:pt>
                <c:pt idx="296">
                  <c:v>45131</c:v>
                </c:pt>
                <c:pt idx="297">
                  <c:v>45132</c:v>
                </c:pt>
                <c:pt idx="298">
                  <c:v>45133</c:v>
                </c:pt>
                <c:pt idx="299">
                  <c:v>45134</c:v>
                </c:pt>
                <c:pt idx="300">
                  <c:v>45135</c:v>
                </c:pt>
                <c:pt idx="301">
                  <c:v>45136</c:v>
                </c:pt>
                <c:pt idx="302">
                  <c:v>45137</c:v>
                </c:pt>
                <c:pt idx="303">
                  <c:v>45138</c:v>
                </c:pt>
                <c:pt idx="304">
                  <c:v>45139</c:v>
                </c:pt>
                <c:pt idx="305">
                  <c:v>45140</c:v>
                </c:pt>
                <c:pt idx="306">
                  <c:v>45141</c:v>
                </c:pt>
                <c:pt idx="307">
                  <c:v>45142</c:v>
                </c:pt>
                <c:pt idx="308">
                  <c:v>45143</c:v>
                </c:pt>
                <c:pt idx="309">
                  <c:v>45144</c:v>
                </c:pt>
                <c:pt idx="310">
                  <c:v>45145</c:v>
                </c:pt>
                <c:pt idx="311">
                  <c:v>45146</c:v>
                </c:pt>
                <c:pt idx="312">
                  <c:v>45147</c:v>
                </c:pt>
                <c:pt idx="313">
                  <c:v>45148</c:v>
                </c:pt>
                <c:pt idx="314">
                  <c:v>45149</c:v>
                </c:pt>
                <c:pt idx="315">
                  <c:v>45150</c:v>
                </c:pt>
                <c:pt idx="316">
                  <c:v>45151</c:v>
                </c:pt>
                <c:pt idx="317">
                  <c:v>45152</c:v>
                </c:pt>
                <c:pt idx="318">
                  <c:v>45153</c:v>
                </c:pt>
                <c:pt idx="319">
                  <c:v>45154</c:v>
                </c:pt>
                <c:pt idx="320">
                  <c:v>45155</c:v>
                </c:pt>
                <c:pt idx="321">
                  <c:v>45156</c:v>
                </c:pt>
                <c:pt idx="322">
                  <c:v>45157</c:v>
                </c:pt>
                <c:pt idx="323">
                  <c:v>45158</c:v>
                </c:pt>
                <c:pt idx="324">
                  <c:v>45159</c:v>
                </c:pt>
                <c:pt idx="325">
                  <c:v>45160</c:v>
                </c:pt>
                <c:pt idx="326">
                  <c:v>45161</c:v>
                </c:pt>
                <c:pt idx="327">
                  <c:v>45162</c:v>
                </c:pt>
                <c:pt idx="328">
                  <c:v>45163</c:v>
                </c:pt>
                <c:pt idx="329">
                  <c:v>45164</c:v>
                </c:pt>
                <c:pt idx="330">
                  <c:v>45165</c:v>
                </c:pt>
                <c:pt idx="331">
                  <c:v>45166</c:v>
                </c:pt>
                <c:pt idx="332">
                  <c:v>45167</c:v>
                </c:pt>
                <c:pt idx="333">
                  <c:v>45168</c:v>
                </c:pt>
                <c:pt idx="334">
                  <c:v>45169</c:v>
                </c:pt>
                <c:pt idx="335">
                  <c:v>45170</c:v>
                </c:pt>
                <c:pt idx="336">
                  <c:v>45171</c:v>
                </c:pt>
                <c:pt idx="337">
                  <c:v>45172</c:v>
                </c:pt>
                <c:pt idx="338">
                  <c:v>45173</c:v>
                </c:pt>
                <c:pt idx="339">
                  <c:v>45174</c:v>
                </c:pt>
                <c:pt idx="340">
                  <c:v>45175</c:v>
                </c:pt>
                <c:pt idx="341">
                  <c:v>45176</c:v>
                </c:pt>
                <c:pt idx="342">
                  <c:v>45177</c:v>
                </c:pt>
                <c:pt idx="343">
                  <c:v>45178</c:v>
                </c:pt>
                <c:pt idx="344">
                  <c:v>45179</c:v>
                </c:pt>
                <c:pt idx="345">
                  <c:v>45180</c:v>
                </c:pt>
                <c:pt idx="346">
                  <c:v>45181</c:v>
                </c:pt>
                <c:pt idx="347">
                  <c:v>45182</c:v>
                </c:pt>
                <c:pt idx="348">
                  <c:v>45183</c:v>
                </c:pt>
                <c:pt idx="349">
                  <c:v>45184</c:v>
                </c:pt>
                <c:pt idx="350">
                  <c:v>45185</c:v>
                </c:pt>
                <c:pt idx="351">
                  <c:v>45186</c:v>
                </c:pt>
                <c:pt idx="352">
                  <c:v>45187</c:v>
                </c:pt>
                <c:pt idx="353">
                  <c:v>45188</c:v>
                </c:pt>
                <c:pt idx="354">
                  <c:v>45189</c:v>
                </c:pt>
                <c:pt idx="355">
                  <c:v>45190</c:v>
                </c:pt>
                <c:pt idx="356">
                  <c:v>45191</c:v>
                </c:pt>
                <c:pt idx="357">
                  <c:v>45192</c:v>
                </c:pt>
                <c:pt idx="358">
                  <c:v>45193</c:v>
                </c:pt>
                <c:pt idx="359">
                  <c:v>45194</c:v>
                </c:pt>
                <c:pt idx="360">
                  <c:v>45195</c:v>
                </c:pt>
                <c:pt idx="361">
                  <c:v>45196</c:v>
                </c:pt>
                <c:pt idx="362">
                  <c:v>45197</c:v>
                </c:pt>
                <c:pt idx="363">
                  <c:v>45198</c:v>
                </c:pt>
                <c:pt idx="364">
                  <c:v>45199</c:v>
                </c:pt>
                <c:pt idx="365">
                  <c:v>45200</c:v>
                </c:pt>
              </c:numCache>
            </c:numRef>
          </c:cat>
          <c:val>
            <c:numRef>
              <c:f>'Figure 12'!$C$3:$C$368</c:f>
              <c:numCache>
                <c:formatCode>General</c:formatCode>
                <c:ptCount val="366"/>
                <c:pt idx="0">
                  <c:v>1153.6576127272726</c:v>
                </c:pt>
                <c:pt idx="1">
                  <c:v>1173.0132934545454</c:v>
                </c:pt>
                <c:pt idx="2">
                  <c:v>1190.3277285454546</c:v>
                </c:pt>
                <c:pt idx="3">
                  <c:v>1227.6129529090908</c:v>
                </c:pt>
                <c:pt idx="4">
                  <c:v>1257.5754765454546</c:v>
                </c:pt>
                <c:pt idx="5">
                  <c:v>1267.7975017272727</c:v>
                </c:pt>
                <c:pt idx="6">
                  <c:v>1290.7064565454546</c:v>
                </c:pt>
                <c:pt idx="7">
                  <c:v>1307.8289080909092</c:v>
                </c:pt>
                <c:pt idx="8">
                  <c:v>1317.832773909091</c:v>
                </c:pt>
                <c:pt idx="9">
                  <c:v>1330.3867118181818</c:v>
                </c:pt>
                <c:pt idx="10">
                  <c:v>1361.3890635454545</c:v>
                </c:pt>
                <c:pt idx="11">
                  <c:v>1384.0150612727273</c:v>
                </c:pt>
                <c:pt idx="12">
                  <c:v>1382.5757274545454</c:v>
                </c:pt>
                <c:pt idx="13">
                  <c:v>1376.6719197272728</c:v>
                </c:pt>
                <c:pt idx="14">
                  <c:v>1379.1942329090909</c:v>
                </c:pt>
                <c:pt idx="15">
                  <c:v>1362.4208691818183</c:v>
                </c:pt>
                <c:pt idx="16">
                  <c:v>1357.4020794545454</c:v>
                </c:pt>
                <c:pt idx="17">
                  <c:v>1357.4628663636363</c:v>
                </c:pt>
                <c:pt idx="18">
                  <c:v>1359.5578661818181</c:v>
                </c:pt>
                <c:pt idx="19">
                  <c:v>1369.7090382727272</c:v>
                </c:pt>
                <c:pt idx="20">
                  <c:v>1387.6724114545455</c:v>
                </c:pt>
                <c:pt idx="21">
                  <c:v>1396.8970320909091</c:v>
                </c:pt>
                <c:pt idx="22">
                  <c:v>1409.6276082727272</c:v>
                </c:pt>
                <c:pt idx="23">
                  <c:v>1419.6846562727274</c:v>
                </c:pt>
                <c:pt idx="24">
                  <c:v>1452.6098431818182</c:v>
                </c:pt>
                <c:pt idx="25">
                  <c:v>1481.7713337272728</c:v>
                </c:pt>
                <c:pt idx="26">
                  <c:v>1491.999665</c:v>
                </c:pt>
                <c:pt idx="27">
                  <c:v>1462.8909561818182</c:v>
                </c:pt>
                <c:pt idx="28">
                  <c:v>1455.9404247272728</c:v>
                </c:pt>
                <c:pt idx="29">
                  <c:v>1447.1356069090909</c:v>
                </c:pt>
                <c:pt idx="30">
                  <c:v>1451.2362509090908</c:v>
                </c:pt>
                <c:pt idx="31">
                  <c:v>1489.6480828181818</c:v>
                </c:pt>
                <c:pt idx="32">
                  <c:v>1534.0331697272727</c:v>
                </c:pt>
                <c:pt idx="33">
                  <c:v>1553.601284909091</c:v>
                </c:pt>
                <c:pt idx="34">
                  <c:v>1539.9611658181818</c:v>
                </c:pt>
                <c:pt idx="35">
                  <c:v>1521.4529781818183</c:v>
                </c:pt>
                <c:pt idx="36">
                  <c:v>1504.6633419090908</c:v>
                </c:pt>
                <c:pt idx="37">
                  <c:v>1496.7300173636363</c:v>
                </c:pt>
                <c:pt idx="38">
                  <c:v>1487.0373655454546</c:v>
                </c:pt>
                <c:pt idx="39">
                  <c:v>1490.2077606363637</c:v>
                </c:pt>
                <c:pt idx="40">
                  <c:v>1486.4275319090909</c:v>
                </c:pt>
                <c:pt idx="41">
                  <c:v>1487.5345111818183</c:v>
                </c:pt>
                <c:pt idx="42">
                  <c:v>1486.9264003636363</c:v>
                </c:pt>
                <c:pt idx="43">
                  <c:v>1485.2306606363636</c:v>
                </c:pt>
                <c:pt idx="44">
                  <c:v>1480.2937067272728</c:v>
                </c:pt>
                <c:pt idx="45">
                  <c:v>1505.4507148181817</c:v>
                </c:pt>
                <c:pt idx="46">
                  <c:v>1525.1683476363637</c:v>
                </c:pt>
                <c:pt idx="47">
                  <c:v>1519.7531114545454</c:v>
                </c:pt>
                <c:pt idx="48">
                  <c:v>1532.4889880909091</c:v>
                </c:pt>
                <c:pt idx="49">
                  <c:v>1547.4085253636363</c:v>
                </c:pt>
                <c:pt idx="50">
                  <c:v>1521.5377532727273</c:v>
                </c:pt>
                <c:pt idx="51">
                  <c:v>1520.8565272727274</c:v>
                </c:pt>
                <c:pt idx="52">
                  <c:v>1531.5868588181818</c:v>
                </c:pt>
                <c:pt idx="53">
                  <c:v>1526.3540634545454</c:v>
                </c:pt>
                <c:pt idx="54">
                  <c:v>1516.4607199090908</c:v>
                </c:pt>
                <c:pt idx="55">
                  <c:v>1529.5698497272726</c:v>
                </c:pt>
                <c:pt idx="56">
                  <c:v>1523.0870497272726</c:v>
                </c:pt>
                <c:pt idx="57">
                  <c:v>1499.7760347272726</c:v>
                </c:pt>
                <c:pt idx="58">
                  <c:v>1461.8028644545454</c:v>
                </c:pt>
                <c:pt idx="59">
                  <c:v>1461.5021566363637</c:v>
                </c:pt>
                <c:pt idx="60">
                  <c:v>1479.8375561818182</c:v>
                </c:pt>
                <c:pt idx="61">
                  <c:v>1496.5072968181819</c:v>
                </c:pt>
                <c:pt idx="62">
                  <c:v>1491.1690962727273</c:v>
                </c:pt>
                <c:pt idx="63">
                  <c:v>1495.0108305454546</c:v>
                </c:pt>
                <c:pt idx="64">
                  <c:v>1489.164203090909</c:v>
                </c:pt>
                <c:pt idx="65">
                  <c:v>1484.7159838181817</c:v>
                </c:pt>
                <c:pt idx="66">
                  <c:v>1489.5342762727273</c:v>
                </c:pt>
                <c:pt idx="67">
                  <c:v>1479.159451090909</c:v>
                </c:pt>
                <c:pt idx="68">
                  <c:v>1457.5982306363637</c:v>
                </c:pt>
                <c:pt idx="69">
                  <c:v>1446.981152909091</c:v>
                </c:pt>
                <c:pt idx="70">
                  <c:v>1442.7342162727273</c:v>
                </c:pt>
                <c:pt idx="71">
                  <c:v>1446.1542102727274</c:v>
                </c:pt>
                <c:pt idx="72">
                  <c:v>1447.9512251818182</c:v>
                </c:pt>
                <c:pt idx="73">
                  <c:v>1442.2808570909092</c:v>
                </c:pt>
                <c:pt idx="74">
                  <c:v>1455.4505822727272</c:v>
                </c:pt>
                <c:pt idx="75">
                  <c:v>1462.0561314545455</c:v>
                </c:pt>
                <c:pt idx="76">
                  <c:v>1464.7499473636365</c:v>
                </c:pt>
                <c:pt idx="77">
                  <c:v>1466.0602855454545</c:v>
                </c:pt>
                <c:pt idx="78">
                  <c:v>1463.7499737272726</c:v>
                </c:pt>
                <c:pt idx="79">
                  <c:v>1495.0205601818182</c:v>
                </c:pt>
                <c:pt idx="80">
                  <c:v>1518.5273713636363</c:v>
                </c:pt>
                <c:pt idx="81">
                  <c:v>1521.1499852727272</c:v>
                </c:pt>
                <c:pt idx="82">
                  <c:v>1531.0698010909091</c:v>
                </c:pt>
                <c:pt idx="83">
                  <c:v>1533.7299351818183</c:v>
                </c:pt>
                <c:pt idx="84">
                  <c:v>1552.5378332727273</c:v>
                </c:pt>
                <c:pt idx="85">
                  <c:v>1544.1954033636364</c:v>
                </c:pt>
                <c:pt idx="86">
                  <c:v>1538.0680236363637</c:v>
                </c:pt>
                <c:pt idx="87">
                  <c:v>1555.6292840909091</c:v>
                </c:pt>
                <c:pt idx="88">
                  <c:v>1545.210656</c:v>
                </c:pt>
                <c:pt idx="89">
                  <c:v>1494.460992</c:v>
                </c:pt>
                <c:pt idx="90">
                  <c:v>1458.7584761818182</c:v>
                </c:pt>
                <c:pt idx="91">
                  <c:v>1428.9043634545455</c:v>
                </c:pt>
                <c:pt idx="92">
                  <c:v>1393.6133894545455</c:v>
                </c:pt>
                <c:pt idx="93">
                  <c:v>1376.5386720909091</c:v>
                </c:pt>
                <c:pt idx="94">
                  <c:v>1356.3816143636363</c:v>
                </c:pt>
                <c:pt idx="95">
                  <c:v>1344.8864066363637</c:v>
                </c:pt>
                <c:pt idx="96">
                  <c:v>1314.0804435454545</c:v>
                </c:pt>
                <c:pt idx="97">
                  <c:v>1278.4093725454545</c:v>
                </c:pt>
                <c:pt idx="98">
                  <c:v>1242.1250898181818</c:v>
                </c:pt>
                <c:pt idx="99">
                  <c:v>1182.6742949090908</c:v>
                </c:pt>
                <c:pt idx="100">
                  <c:v>1122.5681407272727</c:v>
                </c:pt>
                <c:pt idx="101">
                  <c:v>1086.831731090909</c:v>
                </c:pt>
                <c:pt idx="102">
                  <c:v>1075.7946591818181</c:v>
                </c:pt>
                <c:pt idx="103">
                  <c:v>1075.8935846363636</c:v>
                </c:pt>
                <c:pt idx="104">
                  <c:v>1078.5808351818182</c:v>
                </c:pt>
                <c:pt idx="105">
                  <c:v>1071.0964809090908</c:v>
                </c:pt>
                <c:pt idx="106">
                  <c:v>1065.9769391818181</c:v>
                </c:pt>
                <c:pt idx="107">
                  <c:v>1040.25397</c:v>
                </c:pt>
                <c:pt idx="108">
                  <c:v>1079.2669415454545</c:v>
                </c:pt>
                <c:pt idx="109">
                  <c:v>1120.8661909090908</c:v>
                </c:pt>
                <c:pt idx="110">
                  <c:v>1126.7622263636363</c:v>
                </c:pt>
                <c:pt idx="111">
                  <c:v>1159.2873146363636</c:v>
                </c:pt>
                <c:pt idx="112">
                  <c:v>1161.9872336363637</c:v>
                </c:pt>
                <c:pt idx="113">
                  <c:v>1151.7943804545455</c:v>
                </c:pt>
                <c:pt idx="114">
                  <c:v>1138.9442748181818</c:v>
                </c:pt>
                <c:pt idx="115">
                  <c:v>1123.6467834545454</c:v>
                </c:pt>
                <c:pt idx="116">
                  <c:v>1080.5253182727272</c:v>
                </c:pt>
                <c:pt idx="117">
                  <c:v>1054.7823228181819</c:v>
                </c:pt>
                <c:pt idx="118">
                  <c:v>1030.9557850000001</c:v>
                </c:pt>
                <c:pt idx="119">
                  <c:v>1031.1986107272728</c:v>
                </c:pt>
                <c:pt idx="120">
                  <c:v>1047.3861897272727</c:v>
                </c:pt>
                <c:pt idx="121">
                  <c:v>1074.7768097272726</c:v>
                </c:pt>
                <c:pt idx="122">
                  <c:v>1093.840066</c:v>
                </c:pt>
                <c:pt idx="123">
                  <c:v>1090.0480908181819</c:v>
                </c:pt>
                <c:pt idx="124">
                  <c:v>1065.3070244545454</c:v>
                </c:pt>
                <c:pt idx="125">
                  <c:v>1059.3454008181818</c:v>
                </c:pt>
                <c:pt idx="126">
                  <c:v>1061.8386743636363</c:v>
                </c:pt>
                <c:pt idx="127">
                  <c:v>1050.3792679999999</c:v>
                </c:pt>
                <c:pt idx="128">
                  <c:v>1037.3531103636365</c:v>
                </c:pt>
                <c:pt idx="129">
                  <c:v>1038.9516431818181</c:v>
                </c:pt>
                <c:pt idx="130">
                  <c:v>1016.3836450909091</c:v>
                </c:pt>
                <c:pt idx="131">
                  <c:v>956.02944136363635</c:v>
                </c:pt>
                <c:pt idx="132">
                  <c:v>903.4133169090909</c:v>
                </c:pt>
                <c:pt idx="133">
                  <c:v>841.52793281818185</c:v>
                </c:pt>
                <c:pt idx="134">
                  <c:v>782.8115755454545</c:v>
                </c:pt>
                <c:pt idx="135">
                  <c:v>716.83357554545455</c:v>
                </c:pt>
                <c:pt idx="136">
                  <c:v>637.93982090909094</c:v>
                </c:pt>
                <c:pt idx="137">
                  <c:v>584.07678709090908</c:v>
                </c:pt>
                <c:pt idx="138">
                  <c:v>560.80890863636364</c:v>
                </c:pt>
                <c:pt idx="139">
                  <c:v>537.01655436363637</c:v>
                </c:pt>
                <c:pt idx="140">
                  <c:v>531.61275972727276</c:v>
                </c:pt>
                <c:pt idx="141">
                  <c:v>512.42627836363636</c:v>
                </c:pt>
                <c:pt idx="142">
                  <c:v>496.45310990909093</c:v>
                </c:pt>
                <c:pt idx="143">
                  <c:v>522.57699163636369</c:v>
                </c:pt>
                <c:pt idx="144">
                  <c:v>533.80277290909089</c:v>
                </c:pt>
                <c:pt idx="145">
                  <c:v>521.05787899999996</c:v>
                </c:pt>
                <c:pt idx="146">
                  <c:v>520.64694027272731</c:v>
                </c:pt>
                <c:pt idx="147">
                  <c:v>536.11172836363642</c:v>
                </c:pt>
                <c:pt idx="148">
                  <c:v>535.32963881818182</c:v>
                </c:pt>
                <c:pt idx="149">
                  <c:v>523.68348854545457</c:v>
                </c:pt>
                <c:pt idx="150">
                  <c:v>510.47813636363634</c:v>
                </c:pt>
                <c:pt idx="151">
                  <c:v>491.61322136363634</c:v>
                </c:pt>
                <c:pt idx="152">
                  <c:v>449.62974809090912</c:v>
                </c:pt>
                <c:pt idx="153">
                  <c:v>408.13676236363636</c:v>
                </c:pt>
                <c:pt idx="154">
                  <c:v>357.78982018181819</c:v>
                </c:pt>
                <c:pt idx="155">
                  <c:v>327.07802172727276</c:v>
                </c:pt>
                <c:pt idx="156">
                  <c:v>312.73967354545454</c:v>
                </c:pt>
                <c:pt idx="157">
                  <c:v>289.4975091818182</c:v>
                </c:pt>
                <c:pt idx="158">
                  <c:v>271.31998963636363</c:v>
                </c:pt>
                <c:pt idx="159">
                  <c:v>253.433683</c:v>
                </c:pt>
                <c:pt idx="160">
                  <c:v>252.47696927272727</c:v>
                </c:pt>
                <c:pt idx="161">
                  <c:v>248.73516499999999</c:v>
                </c:pt>
                <c:pt idx="162">
                  <c:v>269.38882454545455</c:v>
                </c:pt>
                <c:pt idx="163">
                  <c:v>288.41684390909091</c:v>
                </c:pt>
                <c:pt idx="164">
                  <c:v>302.70453518181819</c:v>
                </c:pt>
                <c:pt idx="165">
                  <c:v>317.44659772727272</c:v>
                </c:pt>
                <c:pt idx="166">
                  <c:v>329.04019827272725</c:v>
                </c:pt>
                <c:pt idx="167">
                  <c:v>350.64271063636363</c:v>
                </c:pt>
                <c:pt idx="168">
                  <c:v>335.20407681818182</c:v>
                </c:pt>
                <c:pt idx="169">
                  <c:v>330.53111218181817</c:v>
                </c:pt>
                <c:pt idx="170">
                  <c:v>329.76434181818183</c:v>
                </c:pt>
                <c:pt idx="171">
                  <c:v>353.55903063636362</c:v>
                </c:pt>
                <c:pt idx="172">
                  <c:v>347.36654245454548</c:v>
                </c:pt>
                <c:pt idx="173">
                  <c:v>345.79351772727273</c:v>
                </c:pt>
                <c:pt idx="174">
                  <c:v>373.49347018181817</c:v>
                </c:pt>
                <c:pt idx="175">
                  <c:v>387.30709472727273</c:v>
                </c:pt>
                <c:pt idx="176">
                  <c:v>423.47712672727272</c:v>
                </c:pt>
                <c:pt idx="177">
                  <c:v>454.14843336363634</c:v>
                </c:pt>
                <c:pt idx="178">
                  <c:v>483.25936845454544</c:v>
                </c:pt>
                <c:pt idx="179">
                  <c:v>512.5362980909091</c:v>
                </c:pt>
                <c:pt idx="180">
                  <c:v>562.04290490909091</c:v>
                </c:pt>
                <c:pt idx="181">
                  <c:v>608.96462481818185</c:v>
                </c:pt>
                <c:pt idx="182">
                  <c:v>659.87970900000005</c:v>
                </c:pt>
                <c:pt idx="183">
                  <c:v>650.64324263636365</c:v>
                </c:pt>
                <c:pt idx="184">
                  <c:v>648.07609509090912</c:v>
                </c:pt>
                <c:pt idx="185">
                  <c:v>639.15596727272725</c:v>
                </c:pt>
                <c:pt idx="186">
                  <c:v>672.55552299999999</c:v>
                </c:pt>
                <c:pt idx="187">
                  <c:v>667.95226354545457</c:v>
                </c:pt>
                <c:pt idx="188">
                  <c:v>612.66421963636367</c:v>
                </c:pt>
                <c:pt idx="189">
                  <c:v>532.68596454545457</c:v>
                </c:pt>
                <c:pt idx="190">
                  <c:v>496.70501981818182</c:v>
                </c:pt>
                <c:pt idx="191">
                  <c:v>469.91798281818183</c:v>
                </c:pt>
                <c:pt idx="192">
                  <c:v>434.8476822727273</c:v>
                </c:pt>
                <c:pt idx="193">
                  <c:v>392.46484199999998</c:v>
                </c:pt>
                <c:pt idx="194">
                  <c:v>339.6591861818182</c:v>
                </c:pt>
                <c:pt idx="195">
                  <c:v>307.71976418181816</c:v>
                </c:pt>
                <c:pt idx="196">
                  <c:v>272.38234954545453</c:v>
                </c:pt>
                <c:pt idx="197">
                  <c:v>237.38748699999999</c:v>
                </c:pt>
                <c:pt idx="198">
                  <c:v>214.95586318181819</c:v>
                </c:pt>
                <c:pt idx="199">
                  <c:v>218.15289718181819</c:v>
                </c:pt>
                <c:pt idx="200">
                  <c:v>213.65728963636363</c:v>
                </c:pt>
                <c:pt idx="201">
                  <c:v>225.04837318181819</c:v>
                </c:pt>
                <c:pt idx="202">
                  <c:v>236.97793654545455</c:v>
                </c:pt>
                <c:pt idx="203">
                  <c:v>242.38332136363636</c:v>
                </c:pt>
                <c:pt idx="204">
                  <c:v>242.42810399999999</c:v>
                </c:pt>
                <c:pt idx="205">
                  <c:v>257.62139245454546</c:v>
                </c:pt>
                <c:pt idx="206">
                  <c:v>284.14927345454544</c:v>
                </c:pt>
                <c:pt idx="207">
                  <c:v>289.2770251818182</c:v>
                </c:pt>
                <c:pt idx="208">
                  <c:v>277.77655181818182</c:v>
                </c:pt>
                <c:pt idx="209">
                  <c:v>244.54422045454547</c:v>
                </c:pt>
                <c:pt idx="210">
                  <c:v>230.61327545454546</c:v>
                </c:pt>
                <c:pt idx="211">
                  <c:v>203.80432809090908</c:v>
                </c:pt>
                <c:pt idx="212">
                  <c:v>185.0250080909091</c:v>
                </c:pt>
                <c:pt idx="213">
                  <c:v>181.16938300000001</c:v>
                </c:pt>
                <c:pt idx="214">
                  <c:v>184.52470709090909</c:v>
                </c:pt>
                <c:pt idx="215">
                  <c:v>194.02200154545454</c:v>
                </c:pt>
                <c:pt idx="216">
                  <c:v>185.7745029090909</c:v>
                </c:pt>
                <c:pt idx="217">
                  <c:v>173.07584909090909</c:v>
                </c:pt>
                <c:pt idx="218">
                  <c:v>154.64084436363638</c:v>
                </c:pt>
                <c:pt idx="219">
                  <c:v>147.18413245454545</c:v>
                </c:pt>
                <c:pt idx="220">
                  <c:v>148.01295627272728</c:v>
                </c:pt>
                <c:pt idx="221">
                  <c:v>169.1410020909091</c:v>
                </c:pt>
                <c:pt idx="222">
                  <c:v>179.87819845454544</c:v>
                </c:pt>
                <c:pt idx="223">
                  <c:v>184.14714490909091</c:v>
                </c:pt>
                <c:pt idx="224">
                  <c:v>185.93881627272728</c:v>
                </c:pt>
                <c:pt idx="225">
                  <c:v>178.57034081818182</c:v>
                </c:pt>
                <c:pt idx="226">
                  <c:v>171.58249318181819</c:v>
                </c:pt>
                <c:pt idx="227">
                  <c:v>182.39841463636364</c:v>
                </c:pt>
                <c:pt idx="228">
                  <c:v>200.47796463636362</c:v>
                </c:pt>
                <c:pt idx="229">
                  <c:v>219.68471054545455</c:v>
                </c:pt>
                <c:pt idx="230">
                  <c:v>234.90312709090909</c:v>
                </c:pt>
                <c:pt idx="231">
                  <c:v>234.68456736363638</c:v>
                </c:pt>
                <c:pt idx="232">
                  <c:v>229.35139718181819</c:v>
                </c:pt>
                <c:pt idx="233">
                  <c:v>225.55264763636364</c:v>
                </c:pt>
                <c:pt idx="234">
                  <c:v>217.40103727272728</c:v>
                </c:pt>
                <c:pt idx="235">
                  <c:v>229.77860618181819</c:v>
                </c:pt>
                <c:pt idx="236">
                  <c:v>219.7482250909091</c:v>
                </c:pt>
                <c:pt idx="237">
                  <c:v>208.95594218181819</c:v>
                </c:pt>
                <c:pt idx="238">
                  <c:v>191.75707518181818</c:v>
                </c:pt>
                <c:pt idx="239">
                  <c:v>190.11678254545456</c:v>
                </c:pt>
                <c:pt idx="240">
                  <c:v>190.20030436363638</c:v>
                </c:pt>
                <c:pt idx="241">
                  <c:v>186.52774172727274</c:v>
                </c:pt>
                <c:pt idx="242">
                  <c:v>197.68757845454545</c:v>
                </c:pt>
                <c:pt idx="243">
                  <c:v>219.24647245454545</c:v>
                </c:pt>
                <c:pt idx="244">
                  <c:v>248.39996645454545</c:v>
                </c:pt>
                <c:pt idx="245">
                  <c:v>279.45975854545452</c:v>
                </c:pt>
                <c:pt idx="246">
                  <c:v>286.30487945454547</c:v>
                </c:pt>
                <c:pt idx="247">
                  <c:v>300.53223254545452</c:v>
                </c:pt>
                <c:pt idx="248">
                  <c:v>327.21482763636362</c:v>
                </c:pt>
                <c:pt idx="249">
                  <c:v>349.60530299999999</c:v>
                </c:pt>
                <c:pt idx="250">
                  <c:v>382.97884554545453</c:v>
                </c:pt>
                <c:pt idx="251">
                  <c:v>396.69523909090907</c:v>
                </c:pt>
                <c:pt idx="252">
                  <c:v>400.26699245454546</c:v>
                </c:pt>
                <c:pt idx="253">
                  <c:v>404.48080181818182</c:v>
                </c:pt>
                <c:pt idx="254">
                  <c:v>427.65065936363635</c:v>
                </c:pt>
                <c:pt idx="255">
                  <c:v>422.63277363636365</c:v>
                </c:pt>
                <c:pt idx="256">
                  <c:v>430.239667</c:v>
                </c:pt>
                <c:pt idx="257">
                  <c:v>426.30998654545454</c:v>
                </c:pt>
                <c:pt idx="258">
                  <c:v>418.89616100000001</c:v>
                </c:pt>
                <c:pt idx="259">
                  <c:v>392.6580422727273</c:v>
                </c:pt>
                <c:pt idx="260">
                  <c:v>393.65129100000001</c:v>
                </c:pt>
                <c:pt idx="261">
                  <c:v>395.11343863636364</c:v>
                </c:pt>
                <c:pt idx="262">
                  <c:v>389.4330947272727</c:v>
                </c:pt>
                <c:pt idx="263">
                  <c:v>380.54051054545454</c:v>
                </c:pt>
                <c:pt idx="264">
                  <c:v>362.42065981818183</c:v>
                </c:pt>
                <c:pt idx="265">
                  <c:v>344.37918281818185</c:v>
                </c:pt>
                <c:pt idx="266">
                  <c:v>323.63435900000002</c:v>
                </c:pt>
                <c:pt idx="267">
                  <c:v>312.89432563636365</c:v>
                </c:pt>
                <c:pt idx="268">
                  <c:v>302.97852790909093</c:v>
                </c:pt>
                <c:pt idx="269">
                  <c:v>300.68155709090911</c:v>
                </c:pt>
                <c:pt idx="270">
                  <c:v>310.11914836363638</c:v>
                </c:pt>
                <c:pt idx="271">
                  <c:v>313.59447536363638</c:v>
                </c:pt>
                <c:pt idx="272">
                  <c:v>320.63036909090908</c:v>
                </c:pt>
                <c:pt idx="273">
                  <c:v>311.17817545454545</c:v>
                </c:pt>
                <c:pt idx="274">
                  <c:v>302.6519801818182</c:v>
                </c:pt>
                <c:pt idx="275">
                  <c:v>294.5121461818182</c:v>
                </c:pt>
                <c:pt idx="276">
                  <c:v>317.52521381818184</c:v>
                </c:pt>
                <c:pt idx="277">
                  <c:v>351.69858236363638</c:v>
                </c:pt>
                <c:pt idx="278">
                  <c:v>370.56331009090911</c:v>
                </c:pt>
                <c:pt idx="279">
                  <c:v>378.51140500000002</c:v>
                </c:pt>
                <c:pt idx="280">
                  <c:v>377.15140118181819</c:v>
                </c:pt>
                <c:pt idx="281">
                  <c:v>361.97011081818181</c:v>
                </c:pt>
                <c:pt idx="282">
                  <c:v>359.81865354545454</c:v>
                </c:pt>
                <c:pt idx="283">
                  <c:v>372.72876418181818</c:v>
                </c:pt>
                <c:pt idx="284">
                  <c:v>404.48172736363637</c:v>
                </c:pt>
                <c:pt idx="285">
                  <c:v>403.00710054545453</c:v>
                </c:pt>
                <c:pt idx="286">
                  <c:v>402.13152972727272</c:v>
                </c:pt>
                <c:pt idx="287">
                  <c:v>420.70495881818181</c:v>
                </c:pt>
                <c:pt idx="288">
                  <c:v>436.23226636363637</c:v>
                </c:pt>
                <c:pt idx="289">
                  <c:v>451.34843081818184</c:v>
                </c:pt>
                <c:pt idx="290">
                  <c:v>472.82661200000001</c:v>
                </c:pt>
                <c:pt idx="291">
                  <c:v>497.40992363636366</c:v>
                </c:pt>
                <c:pt idx="292">
                  <c:v>505.99638027272727</c:v>
                </c:pt>
                <c:pt idx="293">
                  <c:v>489.32684627272727</c:v>
                </c:pt>
                <c:pt idx="294">
                  <c:v>482.47341899999998</c:v>
                </c:pt>
                <c:pt idx="295">
                  <c:v>467.5672019090909</c:v>
                </c:pt>
                <c:pt idx="296">
                  <c:v>466.1723818181818</c:v>
                </c:pt>
                <c:pt idx="297">
                  <c:v>466.66973527272728</c:v>
                </c:pt>
                <c:pt idx="298">
                  <c:v>440.96102554545456</c:v>
                </c:pt>
                <c:pt idx="299">
                  <c:v>449.95575500000001</c:v>
                </c:pt>
                <c:pt idx="300">
                  <c:v>436.44959436363638</c:v>
                </c:pt>
                <c:pt idx="301">
                  <c:v>454.75254663636366</c:v>
                </c:pt>
                <c:pt idx="302">
                  <c:v>489.73232472727273</c:v>
                </c:pt>
                <c:pt idx="303">
                  <c:v>518.9546529090909</c:v>
                </c:pt>
                <c:pt idx="304">
                  <c:v>556.83400990909092</c:v>
                </c:pt>
                <c:pt idx="305">
                  <c:v>582.55676390909093</c:v>
                </c:pt>
                <c:pt idx="306">
                  <c:v>587.97294581818187</c:v>
                </c:pt>
                <c:pt idx="307">
                  <c:v>598.21955554545457</c:v>
                </c:pt>
                <c:pt idx="308">
                  <c:v>604.71454854545459</c:v>
                </c:pt>
                <c:pt idx="309">
                  <c:v>650.76214081818182</c:v>
                </c:pt>
                <c:pt idx="310">
                  <c:v>689.70894409090909</c:v>
                </c:pt>
                <c:pt idx="311">
                  <c:v>732.20577954545456</c:v>
                </c:pt>
                <c:pt idx="312">
                  <c:v>774.52858509090913</c:v>
                </c:pt>
                <c:pt idx="313">
                  <c:v>782.62092609090905</c:v>
                </c:pt>
                <c:pt idx="314">
                  <c:v>794.2338268181818</c:v>
                </c:pt>
                <c:pt idx="315">
                  <c:v>825.7359234545454</c:v>
                </c:pt>
                <c:pt idx="316">
                  <c:v>863.11114236363642</c:v>
                </c:pt>
                <c:pt idx="317">
                  <c:v>915.22110463636363</c:v>
                </c:pt>
                <c:pt idx="318">
                  <c:v>948.45828536363638</c:v>
                </c:pt>
                <c:pt idx="319">
                  <c:v>983.64453445454546</c:v>
                </c:pt>
                <c:pt idx="320">
                  <c:v>1021.6538612727272</c:v>
                </c:pt>
                <c:pt idx="321">
                  <c:v>1039.7141694545455</c:v>
                </c:pt>
                <c:pt idx="322">
                  <c:v>1046.4833534545455</c:v>
                </c:pt>
                <c:pt idx="323">
                  <c:v>1058.3814875454545</c:v>
                </c:pt>
                <c:pt idx="324">
                  <c:v>1058.619596</c:v>
                </c:pt>
                <c:pt idx="325">
                  <c:v>1074.5089261818182</c:v>
                </c:pt>
                <c:pt idx="326">
                  <c:v>1093.4269510909091</c:v>
                </c:pt>
                <c:pt idx="327">
                  <c:v>1105.5705478181819</c:v>
                </c:pt>
                <c:pt idx="328">
                  <c:v>1129.2686250909092</c:v>
                </c:pt>
                <c:pt idx="329">
                  <c:v>1147.1008690000001</c:v>
                </c:pt>
                <c:pt idx="330">
                  <c:v>1173.5716924545454</c:v>
                </c:pt>
                <c:pt idx="331">
                  <c:v>1192.4724322727272</c:v>
                </c:pt>
                <c:pt idx="332">
                  <c:v>1223.9148767272727</c:v>
                </c:pt>
                <c:pt idx="333">
                  <c:v>1265.9623160909091</c:v>
                </c:pt>
                <c:pt idx="334">
                  <c:v>1290.9300653636365</c:v>
                </c:pt>
                <c:pt idx="335">
                  <c:v>1308.6562188181817</c:v>
                </c:pt>
                <c:pt idx="336">
                  <c:v>1318.3459336363637</c:v>
                </c:pt>
                <c:pt idx="337">
                  <c:v>1312.2003654545454</c:v>
                </c:pt>
                <c:pt idx="338">
                  <c:v>1303.1351069090908</c:v>
                </c:pt>
                <c:pt idx="339">
                  <c:v>1310.4134077272727</c:v>
                </c:pt>
                <c:pt idx="340">
                  <c:v>1324.5610949090908</c:v>
                </c:pt>
                <c:pt idx="341">
                  <c:v>1325.9597528181819</c:v>
                </c:pt>
                <c:pt idx="342">
                  <c:v>1335.7926655454546</c:v>
                </c:pt>
                <c:pt idx="343">
                  <c:v>1330.6671213636364</c:v>
                </c:pt>
                <c:pt idx="344">
                  <c:v>1322.8816082727274</c:v>
                </c:pt>
                <c:pt idx="345">
                  <c:v>1331.5811757272727</c:v>
                </c:pt>
                <c:pt idx="346">
                  <c:v>1351.8869488181817</c:v>
                </c:pt>
                <c:pt idx="347">
                  <c:v>1361.6174672727273</c:v>
                </c:pt>
                <c:pt idx="348">
                  <c:v>1360.5155341818181</c:v>
                </c:pt>
                <c:pt idx="349">
                  <c:v>1327.6412177272728</c:v>
                </c:pt>
                <c:pt idx="350">
                  <c:v>1333.7908266363636</c:v>
                </c:pt>
                <c:pt idx="351">
                  <c:v>1360.7744254545455</c:v>
                </c:pt>
                <c:pt idx="352">
                  <c:v>1377.2590173636363</c:v>
                </c:pt>
                <c:pt idx="353">
                  <c:v>1393.5002060909092</c:v>
                </c:pt>
                <c:pt idx="354">
                  <c:v>1406.5607164545454</c:v>
                </c:pt>
                <c:pt idx="355">
                  <c:v>1396.4171501818182</c:v>
                </c:pt>
                <c:pt idx="356">
                  <c:v>1399.6207034545455</c:v>
                </c:pt>
                <c:pt idx="357">
                  <c:v>1413.9307509090909</c:v>
                </c:pt>
                <c:pt idx="358">
                  <c:v>1431.349066090909</c:v>
                </c:pt>
                <c:pt idx="359">
                  <c:v>1454.5974785454546</c:v>
                </c:pt>
                <c:pt idx="360">
                  <c:v>1451.2047835454546</c:v>
                </c:pt>
                <c:pt idx="361">
                  <c:v>1505.7647139999999</c:v>
                </c:pt>
                <c:pt idx="362">
                  <c:v>1517.3522978181818</c:v>
                </c:pt>
                <c:pt idx="363">
                  <c:v>1510.3633888181819</c:v>
                </c:pt>
                <c:pt idx="364">
                  <c:v>1511.7551078181818</c:v>
                </c:pt>
              </c:numCache>
            </c:numRef>
          </c:val>
          <c:smooth val="0"/>
          <c:extLst>
            <c:ext xmlns:c16="http://schemas.microsoft.com/office/drawing/2014/chart" uri="{C3380CC4-5D6E-409C-BE32-E72D297353CC}">
              <c16:uniqueId val="{00000001-63DB-4537-A027-B29E793598FC}"/>
            </c:ext>
          </c:extLst>
        </c:ser>
        <c:ser>
          <c:idx val="2"/>
          <c:order val="2"/>
          <c:tx>
            <c:strRef>
              <c:f>'Figure 12'!$D$2</c:f>
              <c:strCache>
                <c:ptCount val="1"/>
                <c:pt idx="0">
                  <c:v>2021/22</c:v>
                </c:pt>
              </c:strCache>
            </c:strRef>
          </c:tx>
          <c:spPr>
            <a:ln w="28575" cap="rnd">
              <a:solidFill>
                <a:schemeClr val="accent3"/>
              </a:solidFill>
              <a:round/>
            </a:ln>
            <a:effectLst/>
          </c:spPr>
          <c:marker>
            <c:symbol val="none"/>
          </c:marker>
          <c:cat>
            <c:numRef>
              <c:f>'Figure 12'!$A$3:$A$368</c:f>
              <c:numCache>
                <c:formatCode>m/d/yyyy</c:formatCode>
                <c:ptCount val="366"/>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pt idx="92">
                  <c:v>44927</c:v>
                </c:pt>
                <c:pt idx="93">
                  <c:v>44928</c:v>
                </c:pt>
                <c:pt idx="94">
                  <c:v>44929</c:v>
                </c:pt>
                <c:pt idx="95">
                  <c:v>44930</c:v>
                </c:pt>
                <c:pt idx="96">
                  <c:v>44931</c:v>
                </c:pt>
                <c:pt idx="97">
                  <c:v>44932</c:v>
                </c:pt>
                <c:pt idx="98">
                  <c:v>44933</c:v>
                </c:pt>
                <c:pt idx="99">
                  <c:v>44934</c:v>
                </c:pt>
                <c:pt idx="100">
                  <c:v>44935</c:v>
                </c:pt>
                <c:pt idx="101">
                  <c:v>44936</c:v>
                </c:pt>
                <c:pt idx="102">
                  <c:v>44937</c:v>
                </c:pt>
                <c:pt idx="103">
                  <c:v>44938</c:v>
                </c:pt>
                <c:pt idx="104">
                  <c:v>44939</c:v>
                </c:pt>
                <c:pt idx="105">
                  <c:v>44940</c:v>
                </c:pt>
                <c:pt idx="106">
                  <c:v>44941</c:v>
                </c:pt>
                <c:pt idx="107">
                  <c:v>44942</c:v>
                </c:pt>
                <c:pt idx="108">
                  <c:v>44943</c:v>
                </c:pt>
                <c:pt idx="109">
                  <c:v>44944</c:v>
                </c:pt>
                <c:pt idx="110">
                  <c:v>44945</c:v>
                </c:pt>
                <c:pt idx="111">
                  <c:v>44946</c:v>
                </c:pt>
                <c:pt idx="112">
                  <c:v>44947</c:v>
                </c:pt>
                <c:pt idx="113">
                  <c:v>44948</c:v>
                </c:pt>
                <c:pt idx="114">
                  <c:v>44949</c:v>
                </c:pt>
                <c:pt idx="115">
                  <c:v>44950</c:v>
                </c:pt>
                <c:pt idx="116">
                  <c:v>44951</c:v>
                </c:pt>
                <c:pt idx="117">
                  <c:v>44952</c:v>
                </c:pt>
                <c:pt idx="118">
                  <c:v>44953</c:v>
                </c:pt>
                <c:pt idx="119">
                  <c:v>44954</c:v>
                </c:pt>
                <c:pt idx="120">
                  <c:v>44955</c:v>
                </c:pt>
                <c:pt idx="121">
                  <c:v>44956</c:v>
                </c:pt>
                <c:pt idx="122">
                  <c:v>44957</c:v>
                </c:pt>
                <c:pt idx="123">
                  <c:v>44958</c:v>
                </c:pt>
                <c:pt idx="124">
                  <c:v>44959</c:v>
                </c:pt>
                <c:pt idx="125">
                  <c:v>44960</c:v>
                </c:pt>
                <c:pt idx="126">
                  <c:v>44961</c:v>
                </c:pt>
                <c:pt idx="127">
                  <c:v>44962</c:v>
                </c:pt>
                <c:pt idx="128">
                  <c:v>44963</c:v>
                </c:pt>
                <c:pt idx="129">
                  <c:v>44964</c:v>
                </c:pt>
                <c:pt idx="130">
                  <c:v>44965</c:v>
                </c:pt>
                <c:pt idx="131">
                  <c:v>44966</c:v>
                </c:pt>
                <c:pt idx="132">
                  <c:v>44967</c:v>
                </c:pt>
                <c:pt idx="133">
                  <c:v>44968</c:v>
                </c:pt>
                <c:pt idx="134">
                  <c:v>44969</c:v>
                </c:pt>
                <c:pt idx="135">
                  <c:v>44970</c:v>
                </c:pt>
                <c:pt idx="136">
                  <c:v>44971</c:v>
                </c:pt>
                <c:pt idx="137">
                  <c:v>44972</c:v>
                </c:pt>
                <c:pt idx="138">
                  <c:v>44973</c:v>
                </c:pt>
                <c:pt idx="139">
                  <c:v>44974</c:v>
                </c:pt>
                <c:pt idx="140">
                  <c:v>44975</c:v>
                </c:pt>
                <c:pt idx="141">
                  <c:v>44976</c:v>
                </c:pt>
                <c:pt idx="142">
                  <c:v>44977</c:v>
                </c:pt>
                <c:pt idx="143">
                  <c:v>44978</c:v>
                </c:pt>
                <c:pt idx="144">
                  <c:v>44979</c:v>
                </c:pt>
                <c:pt idx="145">
                  <c:v>44980</c:v>
                </c:pt>
                <c:pt idx="146">
                  <c:v>44981</c:v>
                </c:pt>
                <c:pt idx="147">
                  <c:v>44982</c:v>
                </c:pt>
                <c:pt idx="148">
                  <c:v>44983</c:v>
                </c:pt>
                <c:pt idx="149">
                  <c:v>44984</c:v>
                </c:pt>
                <c:pt idx="150">
                  <c:v>44985</c:v>
                </c:pt>
                <c:pt idx="151">
                  <c:v>44986</c:v>
                </c:pt>
                <c:pt idx="152">
                  <c:v>44987</c:v>
                </c:pt>
                <c:pt idx="153">
                  <c:v>44988</c:v>
                </c:pt>
                <c:pt idx="154">
                  <c:v>44989</c:v>
                </c:pt>
                <c:pt idx="155">
                  <c:v>44990</c:v>
                </c:pt>
                <c:pt idx="156">
                  <c:v>44991</c:v>
                </c:pt>
                <c:pt idx="157">
                  <c:v>44992</c:v>
                </c:pt>
                <c:pt idx="158">
                  <c:v>44993</c:v>
                </c:pt>
                <c:pt idx="159">
                  <c:v>44994</c:v>
                </c:pt>
                <c:pt idx="160">
                  <c:v>44995</c:v>
                </c:pt>
                <c:pt idx="161">
                  <c:v>44996</c:v>
                </c:pt>
                <c:pt idx="162">
                  <c:v>44997</c:v>
                </c:pt>
                <c:pt idx="163">
                  <c:v>44998</c:v>
                </c:pt>
                <c:pt idx="164">
                  <c:v>44999</c:v>
                </c:pt>
                <c:pt idx="165">
                  <c:v>45000</c:v>
                </c:pt>
                <c:pt idx="166">
                  <c:v>45001</c:v>
                </c:pt>
                <c:pt idx="167">
                  <c:v>45002</c:v>
                </c:pt>
                <c:pt idx="168">
                  <c:v>45003</c:v>
                </c:pt>
                <c:pt idx="169">
                  <c:v>45004</c:v>
                </c:pt>
                <c:pt idx="170">
                  <c:v>45005</c:v>
                </c:pt>
                <c:pt idx="171">
                  <c:v>45006</c:v>
                </c:pt>
                <c:pt idx="172">
                  <c:v>45007</c:v>
                </c:pt>
                <c:pt idx="173">
                  <c:v>45008</c:v>
                </c:pt>
                <c:pt idx="174">
                  <c:v>45009</c:v>
                </c:pt>
                <c:pt idx="175">
                  <c:v>45010</c:v>
                </c:pt>
                <c:pt idx="176">
                  <c:v>45011</c:v>
                </c:pt>
                <c:pt idx="177">
                  <c:v>45012</c:v>
                </c:pt>
                <c:pt idx="178">
                  <c:v>45013</c:v>
                </c:pt>
                <c:pt idx="179">
                  <c:v>45014</c:v>
                </c:pt>
                <c:pt idx="180">
                  <c:v>45015</c:v>
                </c:pt>
                <c:pt idx="181">
                  <c:v>45016</c:v>
                </c:pt>
                <c:pt idx="182">
                  <c:v>45017</c:v>
                </c:pt>
                <c:pt idx="183">
                  <c:v>45018</c:v>
                </c:pt>
                <c:pt idx="184">
                  <c:v>45019</c:v>
                </c:pt>
                <c:pt idx="185">
                  <c:v>45020</c:v>
                </c:pt>
                <c:pt idx="186">
                  <c:v>45021</c:v>
                </c:pt>
                <c:pt idx="187">
                  <c:v>45022</c:v>
                </c:pt>
                <c:pt idx="188">
                  <c:v>45023</c:v>
                </c:pt>
                <c:pt idx="189">
                  <c:v>45024</c:v>
                </c:pt>
                <c:pt idx="190">
                  <c:v>45025</c:v>
                </c:pt>
                <c:pt idx="191">
                  <c:v>45026</c:v>
                </c:pt>
                <c:pt idx="192">
                  <c:v>45027</c:v>
                </c:pt>
                <c:pt idx="193">
                  <c:v>45028</c:v>
                </c:pt>
                <c:pt idx="194">
                  <c:v>45029</c:v>
                </c:pt>
                <c:pt idx="195">
                  <c:v>45030</c:v>
                </c:pt>
                <c:pt idx="196">
                  <c:v>45031</c:v>
                </c:pt>
                <c:pt idx="197">
                  <c:v>45032</c:v>
                </c:pt>
                <c:pt idx="198">
                  <c:v>45033</c:v>
                </c:pt>
                <c:pt idx="199">
                  <c:v>45034</c:v>
                </c:pt>
                <c:pt idx="200">
                  <c:v>45035</c:v>
                </c:pt>
                <c:pt idx="201">
                  <c:v>45036</c:v>
                </c:pt>
                <c:pt idx="202">
                  <c:v>45037</c:v>
                </c:pt>
                <c:pt idx="203">
                  <c:v>45038</c:v>
                </c:pt>
                <c:pt idx="204">
                  <c:v>45039</c:v>
                </c:pt>
                <c:pt idx="205">
                  <c:v>45040</c:v>
                </c:pt>
                <c:pt idx="206">
                  <c:v>45041</c:v>
                </c:pt>
                <c:pt idx="207">
                  <c:v>45042</c:v>
                </c:pt>
                <c:pt idx="208">
                  <c:v>45043</c:v>
                </c:pt>
                <c:pt idx="209">
                  <c:v>45044</c:v>
                </c:pt>
                <c:pt idx="210">
                  <c:v>45045</c:v>
                </c:pt>
                <c:pt idx="211">
                  <c:v>45046</c:v>
                </c:pt>
                <c:pt idx="212">
                  <c:v>45047</c:v>
                </c:pt>
                <c:pt idx="213">
                  <c:v>45048</c:v>
                </c:pt>
                <c:pt idx="214">
                  <c:v>45049</c:v>
                </c:pt>
                <c:pt idx="215">
                  <c:v>45050</c:v>
                </c:pt>
                <c:pt idx="216">
                  <c:v>45051</c:v>
                </c:pt>
                <c:pt idx="217">
                  <c:v>45052</c:v>
                </c:pt>
                <c:pt idx="218">
                  <c:v>45053</c:v>
                </c:pt>
                <c:pt idx="219">
                  <c:v>45054</c:v>
                </c:pt>
                <c:pt idx="220">
                  <c:v>45055</c:v>
                </c:pt>
                <c:pt idx="221">
                  <c:v>45056</c:v>
                </c:pt>
                <c:pt idx="222">
                  <c:v>45057</c:v>
                </c:pt>
                <c:pt idx="223">
                  <c:v>45058</c:v>
                </c:pt>
                <c:pt idx="224">
                  <c:v>45059</c:v>
                </c:pt>
                <c:pt idx="225">
                  <c:v>45060</c:v>
                </c:pt>
                <c:pt idx="226">
                  <c:v>45061</c:v>
                </c:pt>
                <c:pt idx="227">
                  <c:v>45062</c:v>
                </c:pt>
                <c:pt idx="228">
                  <c:v>45063</c:v>
                </c:pt>
                <c:pt idx="229">
                  <c:v>45064</c:v>
                </c:pt>
                <c:pt idx="230">
                  <c:v>45065</c:v>
                </c:pt>
                <c:pt idx="231">
                  <c:v>45066</c:v>
                </c:pt>
                <c:pt idx="232">
                  <c:v>45067</c:v>
                </c:pt>
                <c:pt idx="233">
                  <c:v>45068</c:v>
                </c:pt>
                <c:pt idx="234">
                  <c:v>45069</c:v>
                </c:pt>
                <c:pt idx="235">
                  <c:v>45070</c:v>
                </c:pt>
                <c:pt idx="236">
                  <c:v>45071</c:v>
                </c:pt>
                <c:pt idx="237">
                  <c:v>45072</c:v>
                </c:pt>
                <c:pt idx="238">
                  <c:v>45073</c:v>
                </c:pt>
                <c:pt idx="239">
                  <c:v>45074</c:v>
                </c:pt>
                <c:pt idx="240">
                  <c:v>45075</c:v>
                </c:pt>
                <c:pt idx="241">
                  <c:v>45076</c:v>
                </c:pt>
                <c:pt idx="242">
                  <c:v>45077</c:v>
                </c:pt>
                <c:pt idx="243">
                  <c:v>45078</c:v>
                </c:pt>
                <c:pt idx="244">
                  <c:v>45079</c:v>
                </c:pt>
                <c:pt idx="245">
                  <c:v>45080</c:v>
                </c:pt>
                <c:pt idx="246">
                  <c:v>45081</c:v>
                </c:pt>
                <c:pt idx="247">
                  <c:v>45082</c:v>
                </c:pt>
                <c:pt idx="248">
                  <c:v>45083</c:v>
                </c:pt>
                <c:pt idx="249">
                  <c:v>45084</c:v>
                </c:pt>
                <c:pt idx="250">
                  <c:v>45085</c:v>
                </c:pt>
                <c:pt idx="251">
                  <c:v>45086</c:v>
                </c:pt>
                <c:pt idx="252">
                  <c:v>45087</c:v>
                </c:pt>
                <c:pt idx="253">
                  <c:v>45088</c:v>
                </c:pt>
                <c:pt idx="254">
                  <c:v>45089</c:v>
                </c:pt>
                <c:pt idx="255">
                  <c:v>45090</c:v>
                </c:pt>
                <c:pt idx="256">
                  <c:v>45091</c:v>
                </c:pt>
                <c:pt idx="257">
                  <c:v>45092</c:v>
                </c:pt>
                <c:pt idx="258">
                  <c:v>45093</c:v>
                </c:pt>
                <c:pt idx="259">
                  <c:v>45094</c:v>
                </c:pt>
                <c:pt idx="260">
                  <c:v>45095</c:v>
                </c:pt>
                <c:pt idx="261">
                  <c:v>45096</c:v>
                </c:pt>
                <c:pt idx="262">
                  <c:v>45097</c:v>
                </c:pt>
                <c:pt idx="263">
                  <c:v>45098</c:v>
                </c:pt>
                <c:pt idx="264">
                  <c:v>45099</c:v>
                </c:pt>
                <c:pt idx="265">
                  <c:v>45100</c:v>
                </c:pt>
                <c:pt idx="266">
                  <c:v>45101</c:v>
                </c:pt>
                <c:pt idx="267">
                  <c:v>45102</c:v>
                </c:pt>
                <c:pt idx="268">
                  <c:v>45103</c:v>
                </c:pt>
                <c:pt idx="269">
                  <c:v>45104</c:v>
                </c:pt>
                <c:pt idx="270">
                  <c:v>45105</c:v>
                </c:pt>
                <c:pt idx="271">
                  <c:v>45106</c:v>
                </c:pt>
                <c:pt idx="272">
                  <c:v>45107</c:v>
                </c:pt>
                <c:pt idx="273">
                  <c:v>45108</c:v>
                </c:pt>
                <c:pt idx="274">
                  <c:v>45109</c:v>
                </c:pt>
                <c:pt idx="275">
                  <c:v>45110</c:v>
                </c:pt>
                <c:pt idx="276">
                  <c:v>45111</c:v>
                </c:pt>
                <c:pt idx="277">
                  <c:v>45112</c:v>
                </c:pt>
                <c:pt idx="278">
                  <c:v>45113</c:v>
                </c:pt>
                <c:pt idx="279">
                  <c:v>45114</c:v>
                </c:pt>
                <c:pt idx="280">
                  <c:v>45115</c:v>
                </c:pt>
                <c:pt idx="281">
                  <c:v>45116</c:v>
                </c:pt>
                <c:pt idx="282">
                  <c:v>45117</c:v>
                </c:pt>
                <c:pt idx="283">
                  <c:v>45118</c:v>
                </c:pt>
                <c:pt idx="284">
                  <c:v>45119</c:v>
                </c:pt>
                <c:pt idx="285">
                  <c:v>45120</c:v>
                </c:pt>
                <c:pt idx="286">
                  <c:v>45121</c:v>
                </c:pt>
                <c:pt idx="287">
                  <c:v>45122</c:v>
                </c:pt>
                <c:pt idx="288">
                  <c:v>45123</c:v>
                </c:pt>
                <c:pt idx="289">
                  <c:v>45124</c:v>
                </c:pt>
                <c:pt idx="290">
                  <c:v>45125</c:v>
                </c:pt>
                <c:pt idx="291">
                  <c:v>45126</c:v>
                </c:pt>
                <c:pt idx="292">
                  <c:v>45127</c:v>
                </c:pt>
                <c:pt idx="293">
                  <c:v>45128</c:v>
                </c:pt>
                <c:pt idx="294">
                  <c:v>45129</c:v>
                </c:pt>
                <c:pt idx="295">
                  <c:v>45130</c:v>
                </c:pt>
                <c:pt idx="296">
                  <c:v>45131</c:v>
                </c:pt>
                <c:pt idx="297">
                  <c:v>45132</c:v>
                </c:pt>
                <c:pt idx="298">
                  <c:v>45133</c:v>
                </c:pt>
                <c:pt idx="299">
                  <c:v>45134</c:v>
                </c:pt>
                <c:pt idx="300">
                  <c:v>45135</c:v>
                </c:pt>
                <c:pt idx="301">
                  <c:v>45136</c:v>
                </c:pt>
                <c:pt idx="302">
                  <c:v>45137</c:v>
                </c:pt>
                <c:pt idx="303">
                  <c:v>45138</c:v>
                </c:pt>
                <c:pt idx="304">
                  <c:v>45139</c:v>
                </c:pt>
                <c:pt idx="305">
                  <c:v>45140</c:v>
                </c:pt>
                <c:pt idx="306">
                  <c:v>45141</c:v>
                </c:pt>
                <c:pt idx="307">
                  <c:v>45142</c:v>
                </c:pt>
                <c:pt idx="308">
                  <c:v>45143</c:v>
                </c:pt>
                <c:pt idx="309">
                  <c:v>45144</c:v>
                </c:pt>
                <c:pt idx="310">
                  <c:v>45145</c:v>
                </c:pt>
                <c:pt idx="311">
                  <c:v>45146</c:v>
                </c:pt>
                <c:pt idx="312">
                  <c:v>45147</c:v>
                </c:pt>
                <c:pt idx="313">
                  <c:v>45148</c:v>
                </c:pt>
                <c:pt idx="314">
                  <c:v>45149</c:v>
                </c:pt>
                <c:pt idx="315">
                  <c:v>45150</c:v>
                </c:pt>
                <c:pt idx="316">
                  <c:v>45151</c:v>
                </c:pt>
                <c:pt idx="317">
                  <c:v>45152</c:v>
                </c:pt>
                <c:pt idx="318">
                  <c:v>45153</c:v>
                </c:pt>
                <c:pt idx="319">
                  <c:v>45154</c:v>
                </c:pt>
                <c:pt idx="320">
                  <c:v>45155</c:v>
                </c:pt>
                <c:pt idx="321">
                  <c:v>45156</c:v>
                </c:pt>
                <c:pt idx="322">
                  <c:v>45157</c:v>
                </c:pt>
                <c:pt idx="323">
                  <c:v>45158</c:v>
                </c:pt>
                <c:pt idx="324">
                  <c:v>45159</c:v>
                </c:pt>
                <c:pt idx="325">
                  <c:v>45160</c:v>
                </c:pt>
                <c:pt idx="326">
                  <c:v>45161</c:v>
                </c:pt>
                <c:pt idx="327">
                  <c:v>45162</c:v>
                </c:pt>
                <c:pt idx="328">
                  <c:v>45163</c:v>
                </c:pt>
                <c:pt idx="329">
                  <c:v>45164</c:v>
                </c:pt>
                <c:pt idx="330">
                  <c:v>45165</c:v>
                </c:pt>
                <c:pt idx="331">
                  <c:v>45166</c:v>
                </c:pt>
                <c:pt idx="332">
                  <c:v>45167</c:v>
                </c:pt>
                <c:pt idx="333">
                  <c:v>45168</c:v>
                </c:pt>
                <c:pt idx="334">
                  <c:v>45169</c:v>
                </c:pt>
                <c:pt idx="335">
                  <c:v>45170</c:v>
                </c:pt>
                <c:pt idx="336">
                  <c:v>45171</c:v>
                </c:pt>
                <c:pt idx="337">
                  <c:v>45172</c:v>
                </c:pt>
                <c:pt idx="338">
                  <c:v>45173</c:v>
                </c:pt>
                <c:pt idx="339">
                  <c:v>45174</c:v>
                </c:pt>
                <c:pt idx="340">
                  <c:v>45175</c:v>
                </c:pt>
                <c:pt idx="341">
                  <c:v>45176</c:v>
                </c:pt>
                <c:pt idx="342">
                  <c:v>45177</c:v>
                </c:pt>
                <c:pt idx="343">
                  <c:v>45178</c:v>
                </c:pt>
                <c:pt idx="344">
                  <c:v>45179</c:v>
                </c:pt>
                <c:pt idx="345">
                  <c:v>45180</c:v>
                </c:pt>
                <c:pt idx="346">
                  <c:v>45181</c:v>
                </c:pt>
                <c:pt idx="347">
                  <c:v>45182</c:v>
                </c:pt>
                <c:pt idx="348">
                  <c:v>45183</c:v>
                </c:pt>
                <c:pt idx="349">
                  <c:v>45184</c:v>
                </c:pt>
                <c:pt idx="350">
                  <c:v>45185</c:v>
                </c:pt>
                <c:pt idx="351">
                  <c:v>45186</c:v>
                </c:pt>
                <c:pt idx="352">
                  <c:v>45187</c:v>
                </c:pt>
                <c:pt idx="353">
                  <c:v>45188</c:v>
                </c:pt>
                <c:pt idx="354">
                  <c:v>45189</c:v>
                </c:pt>
                <c:pt idx="355">
                  <c:v>45190</c:v>
                </c:pt>
                <c:pt idx="356">
                  <c:v>45191</c:v>
                </c:pt>
                <c:pt idx="357">
                  <c:v>45192</c:v>
                </c:pt>
                <c:pt idx="358">
                  <c:v>45193</c:v>
                </c:pt>
                <c:pt idx="359">
                  <c:v>45194</c:v>
                </c:pt>
                <c:pt idx="360">
                  <c:v>45195</c:v>
                </c:pt>
                <c:pt idx="361">
                  <c:v>45196</c:v>
                </c:pt>
                <c:pt idx="362">
                  <c:v>45197</c:v>
                </c:pt>
                <c:pt idx="363">
                  <c:v>45198</c:v>
                </c:pt>
                <c:pt idx="364">
                  <c:v>45199</c:v>
                </c:pt>
                <c:pt idx="365">
                  <c:v>45200</c:v>
                </c:pt>
              </c:numCache>
            </c:numRef>
          </c:cat>
          <c:val>
            <c:numRef>
              <c:f>'Figure 12'!$D$3:$D$368</c:f>
              <c:numCache>
                <c:formatCode>General</c:formatCode>
                <c:ptCount val="366"/>
                <c:pt idx="0">
                  <c:v>1487.6141789999999</c:v>
                </c:pt>
                <c:pt idx="1">
                  <c:v>1494.2610383636363</c:v>
                </c:pt>
                <c:pt idx="2">
                  <c:v>1511.0611021818181</c:v>
                </c:pt>
                <c:pt idx="3">
                  <c:v>1532.167099090909</c:v>
                </c:pt>
                <c:pt idx="4">
                  <c:v>1528.4049422727273</c:v>
                </c:pt>
                <c:pt idx="5">
                  <c:v>1521.208700909091</c:v>
                </c:pt>
                <c:pt idx="6">
                  <c:v>1507.2396793636365</c:v>
                </c:pt>
                <c:pt idx="7">
                  <c:v>1513.3549386363636</c:v>
                </c:pt>
                <c:pt idx="8">
                  <c:v>1515.4359671818181</c:v>
                </c:pt>
                <c:pt idx="9">
                  <c:v>1529.3761890000001</c:v>
                </c:pt>
                <c:pt idx="10">
                  <c:v>1549.2704504545454</c:v>
                </c:pt>
                <c:pt idx="11">
                  <c:v>1546.0263824545455</c:v>
                </c:pt>
                <c:pt idx="12">
                  <c:v>1546.404985909091</c:v>
                </c:pt>
                <c:pt idx="13">
                  <c:v>1553.9028430909091</c:v>
                </c:pt>
                <c:pt idx="14">
                  <c:v>1555.2263011818181</c:v>
                </c:pt>
                <c:pt idx="15">
                  <c:v>1545.2813376363636</c:v>
                </c:pt>
                <c:pt idx="16">
                  <c:v>1541.9598264545455</c:v>
                </c:pt>
                <c:pt idx="17">
                  <c:v>1555.7404762727272</c:v>
                </c:pt>
                <c:pt idx="18">
                  <c:v>1551.8925835454545</c:v>
                </c:pt>
                <c:pt idx="19">
                  <c:v>1568.5992723636364</c:v>
                </c:pt>
                <c:pt idx="20">
                  <c:v>1567.9132440909091</c:v>
                </c:pt>
                <c:pt idx="21">
                  <c:v>1561.6084502727272</c:v>
                </c:pt>
                <c:pt idx="22">
                  <c:v>1550.791995090909</c:v>
                </c:pt>
                <c:pt idx="23">
                  <c:v>1547.308268</c:v>
                </c:pt>
                <c:pt idx="24">
                  <c:v>1564.1934640909092</c:v>
                </c:pt>
                <c:pt idx="25">
                  <c:v>1551.4577850909091</c:v>
                </c:pt>
                <c:pt idx="26">
                  <c:v>1543.6315569999999</c:v>
                </c:pt>
                <c:pt idx="27">
                  <c:v>1558.9346798181818</c:v>
                </c:pt>
                <c:pt idx="28">
                  <c:v>1557.5785996363636</c:v>
                </c:pt>
                <c:pt idx="29">
                  <c:v>1569.6904612727274</c:v>
                </c:pt>
                <c:pt idx="30">
                  <c:v>1585.5021463636363</c:v>
                </c:pt>
                <c:pt idx="31">
                  <c:v>1598.921552090909</c:v>
                </c:pt>
                <c:pt idx="32">
                  <c:v>1610.3251461818181</c:v>
                </c:pt>
                <c:pt idx="33">
                  <c:v>1598.3262998181817</c:v>
                </c:pt>
                <c:pt idx="34">
                  <c:v>1585.5299784545455</c:v>
                </c:pt>
                <c:pt idx="35">
                  <c:v>1567.7074061818182</c:v>
                </c:pt>
                <c:pt idx="36">
                  <c:v>1546.6411605454546</c:v>
                </c:pt>
                <c:pt idx="37">
                  <c:v>1578.2567653636363</c:v>
                </c:pt>
                <c:pt idx="38">
                  <c:v>1599.7932101818183</c:v>
                </c:pt>
                <c:pt idx="39">
                  <c:v>1605.3505972727273</c:v>
                </c:pt>
                <c:pt idx="40">
                  <c:v>1607.9879539090909</c:v>
                </c:pt>
                <c:pt idx="41">
                  <c:v>1598.6830371818182</c:v>
                </c:pt>
                <c:pt idx="42">
                  <c:v>1592.7827843636364</c:v>
                </c:pt>
                <c:pt idx="43">
                  <c:v>1596.2585697272727</c:v>
                </c:pt>
                <c:pt idx="44">
                  <c:v>1597.1216721818182</c:v>
                </c:pt>
                <c:pt idx="45">
                  <c:v>1609.1042376363637</c:v>
                </c:pt>
                <c:pt idx="46">
                  <c:v>1599.6557633636364</c:v>
                </c:pt>
                <c:pt idx="47">
                  <c:v>1598.1570690000001</c:v>
                </c:pt>
                <c:pt idx="48">
                  <c:v>1604.696762</c:v>
                </c:pt>
                <c:pt idx="49">
                  <c:v>1612.9736604545456</c:v>
                </c:pt>
                <c:pt idx="50">
                  <c:v>1615.7456554545454</c:v>
                </c:pt>
                <c:pt idx="51">
                  <c:v>1628.748392</c:v>
                </c:pt>
                <c:pt idx="52">
                  <c:v>1621.9785985454546</c:v>
                </c:pt>
                <c:pt idx="53">
                  <c:v>1621.4343671818183</c:v>
                </c:pt>
                <c:pt idx="54">
                  <c:v>1619.9667159090909</c:v>
                </c:pt>
                <c:pt idx="55">
                  <c:v>1613.0499094545455</c:v>
                </c:pt>
                <c:pt idx="56">
                  <c:v>1608.7335392727273</c:v>
                </c:pt>
                <c:pt idx="57">
                  <c:v>1599.8970425454545</c:v>
                </c:pt>
                <c:pt idx="58">
                  <c:v>1572.5959757272726</c:v>
                </c:pt>
                <c:pt idx="59">
                  <c:v>1526.4425310909091</c:v>
                </c:pt>
                <c:pt idx="60">
                  <c:v>1484.1176548181818</c:v>
                </c:pt>
                <c:pt idx="61">
                  <c:v>1490.1572157272726</c:v>
                </c:pt>
                <c:pt idx="62">
                  <c:v>1507.0451245454547</c:v>
                </c:pt>
                <c:pt idx="63">
                  <c:v>1493.1890059090908</c:v>
                </c:pt>
                <c:pt idx="64">
                  <c:v>1496.9473307272726</c:v>
                </c:pt>
                <c:pt idx="65">
                  <c:v>1521.8445974545455</c:v>
                </c:pt>
                <c:pt idx="66">
                  <c:v>1526.4270955454544</c:v>
                </c:pt>
                <c:pt idx="67">
                  <c:v>1520.3134407272728</c:v>
                </c:pt>
                <c:pt idx="68">
                  <c:v>1499.7746001818182</c:v>
                </c:pt>
                <c:pt idx="69">
                  <c:v>1482.1930012727273</c:v>
                </c:pt>
                <c:pt idx="70">
                  <c:v>1481.3230092727272</c:v>
                </c:pt>
                <c:pt idx="71">
                  <c:v>1475.6123269090908</c:v>
                </c:pt>
                <c:pt idx="72">
                  <c:v>1469.5084287272728</c:v>
                </c:pt>
                <c:pt idx="73">
                  <c:v>1504.7400916363636</c:v>
                </c:pt>
                <c:pt idx="74">
                  <c:v>1502.2720294545454</c:v>
                </c:pt>
                <c:pt idx="75">
                  <c:v>1517.4914078181819</c:v>
                </c:pt>
                <c:pt idx="76">
                  <c:v>1526.7093934545455</c:v>
                </c:pt>
                <c:pt idx="77">
                  <c:v>1516.0608965454546</c:v>
                </c:pt>
                <c:pt idx="78">
                  <c:v>1513.0993246363637</c:v>
                </c:pt>
                <c:pt idx="79">
                  <c:v>1501.6049827272727</c:v>
                </c:pt>
                <c:pt idx="80">
                  <c:v>1474.0312442727272</c:v>
                </c:pt>
                <c:pt idx="81">
                  <c:v>1433.6058909090909</c:v>
                </c:pt>
                <c:pt idx="82">
                  <c:v>1404.995144090909</c:v>
                </c:pt>
                <c:pt idx="83">
                  <c:v>1362.4714051818182</c:v>
                </c:pt>
                <c:pt idx="84">
                  <c:v>1354.6692331818181</c:v>
                </c:pt>
                <c:pt idx="85">
                  <c:v>1375.9717635454545</c:v>
                </c:pt>
                <c:pt idx="86">
                  <c:v>1401.3075751818183</c:v>
                </c:pt>
                <c:pt idx="87">
                  <c:v>1420.6640257272727</c:v>
                </c:pt>
                <c:pt idx="88">
                  <c:v>1422.2595891818182</c:v>
                </c:pt>
                <c:pt idx="89">
                  <c:v>1425.5320338181818</c:v>
                </c:pt>
                <c:pt idx="90">
                  <c:v>1440.171904</c:v>
                </c:pt>
                <c:pt idx="91">
                  <c:v>1470.6557182727272</c:v>
                </c:pt>
                <c:pt idx="92">
                  <c:v>1494.2282052727273</c:v>
                </c:pt>
                <c:pt idx="93">
                  <c:v>1535.3356897272727</c:v>
                </c:pt>
                <c:pt idx="94">
                  <c:v>1569.431202</c:v>
                </c:pt>
                <c:pt idx="95">
                  <c:v>1570.5863875454545</c:v>
                </c:pt>
                <c:pt idx="96">
                  <c:v>1560.2328921818182</c:v>
                </c:pt>
                <c:pt idx="97">
                  <c:v>1540.3843019090909</c:v>
                </c:pt>
                <c:pt idx="98">
                  <c:v>1528.7631610000001</c:v>
                </c:pt>
                <c:pt idx="99">
                  <c:v>1523.8488970000001</c:v>
                </c:pt>
                <c:pt idx="100">
                  <c:v>1547.2277006363636</c:v>
                </c:pt>
                <c:pt idx="101">
                  <c:v>1538.121110090909</c:v>
                </c:pt>
                <c:pt idx="102">
                  <c:v>1525.1624465454545</c:v>
                </c:pt>
                <c:pt idx="103">
                  <c:v>1526.2715746363635</c:v>
                </c:pt>
                <c:pt idx="104">
                  <c:v>1508.864315090909</c:v>
                </c:pt>
                <c:pt idx="105">
                  <c:v>1482.0174356363636</c:v>
                </c:pt>
                <c:pt idx="106">
                  <c:v>1447.5168704545454</c:v>
                </c:pt>
                <c:pt idx="107">
                  <c:v>1405.8025901818182</c:v>
                </c:pt>
                <c:pt idx="108">
                  <c:v>1396.5571665454545</c:v>
                </c:pt>
                <c:pt idx="109">
                  <c:v>1361.0463477272726</c:v>
                </c:pt>
                <c:pt idx="110">
                  <c:v>1301.9575715454546</c:v>
                </c:pt>
                <c:pt idx="111">
                  <c:v>1277.5498553636364</c:v>
                </c:pt>
                <c:pt idx="112">
                  <c:v>1231.800785909091</c:v>
                </c:pt>
                <c:pt idx="113">
                  <c:v>1204.3420566363636</c:v>
                </c:pt>
                <c:pt idx="114">
                  <c:v>1193.2455689090909</c:v>
                </c:pt>
                <c:pt idx="115">
                  <c:v>1180.549975909091</c:v>
                </c:pt>
                <c:pt idx="116">
                  <c:v>1142.9591578181819</c:v>
                </c:pt>
                <c:pt idx="117">
                  <c:v>1111.5020008181818</c:v>
                </c:pt>
                <c:pt idx="118">
                  <c:v>1115.3203490000001</c:v>
                </c:pt>
                <c:pt idx="119">
                  <c:v>1106.8415342727274</c:v>
                </c:pt>
                <c:pt idx="120">
                  <c:v>1098.5093118181819</c:v>
                </c:pt>
                <c:pt idx="121">
                  <c:v>1129.9803200909091</c:v>
                </c:pt>
                <c:pt idx="122">
                  <c:v>1131.6522096363635</c:v>
                </c:pt>
                <c:pt idx="123">
                  <c:v>1128.0917567272727</c:v>
                </c:pt>
                <c:pt idx="124">
                  <c:v>1154.6034727272727</c:v>
                </c:pt>
                <c:pt idx="125">
                  <c:v>1168.1655130909091</c:v>
                </c:pt>
                <c:pt idx="126">
                  <c:v>1190.7763281818181</c:v>
                </c:pt>
                <c:pt idx="127">
                  <c:v>1203.2566424545455</c:v>
                </c:pt>
                <c:pt idx="128">
                  <c:v>1220.4421157272727</c:v>
                </c:pt>
                <c:pt idx="129">
                  <c:v>1248.1095766363637</c:v>
                </c:pt>
                <c:pt idx="130">
                  <c:v>1244.2815269090909</c:v>
                </c:pt>
                <c:pt idx="131">
                  <c:v>1256.793099</c:v>
                </c:pt>
                <c:pt idx="132">
                  <c:v>1259.6347016363636</c:v>
                </c:pt>
                <c:pt idx="133">
                  <c:v>1239.130807090909</c:v>
                </c:pt>
                <c:pt idx="134">
                  <c:v>1210.4780395454545</c:v>
                </c:pt>
                <c:pt idx="135">
                  <c:v>1213.3987368181818</c:v>
                </c:pt>
                <c:pt idx="136">
                  <c:v>1218.2276545454545</c:v>
                </c:pt>
                <c:pt idx="137">
                  <c:v>1198.5164909090909</c:v>
                </c:pt>
                <c:pt idx="138">
                  <c:v>1181.3700331818181</c:v>
                </c:pt>
                <c:pt idx="139">
                  <c:v>1193.7527406363636</c:v>
                </c:pt>
                <c:pt idx="140">
                  <c:v>1189.0603299090908</c:v>
                </c:pt>
                <c:pt idx="141">
                  <c:v>1171.5542262727272</c:v>
                </c:pt>
                <c:pt idx="142">
                  <c:v>1136.5032018181819</c:v>
                </c:pt>
                <c:pt idx="143">
                  <c:v>1142.1150598181819</c:v>
                </c:pt>
                <c:pt idx="144">
                  <c:v>1118.8828258181818</c:v>
                </c:pt>
                <c:pt idx="145">
                  <c:v>1128.117056</c:v>
                </c:pt>
                <c:pt idx="146">
                  <c:v>1127.9858533636364</c:v>
                </c:pt>
                <c:pt idx="147">
                  <c:v>1119.7360343636365</c:v>
                </c:pt>
                <c:pt idx="148">
                  <c:v>1118.5027148181819</c:v>
                </c:pt>
                <c:pt idx="149">
                  <c:v>1126.7539519090908</c:v>
                </c:pt>
                <c:pt idx="150">
                  <c:v>1136.7103272727272</c:v>
                </c:pt>
                <c:pt idx="151">
                  <c:v>1130.5187948181817</c:v>
                </c:pt>
                <c:pt idx="152">
                  <c:v>1100.5183220909091</c:v>
                </c:pt>
                <c:pt idx="153">
                  <c:v>1076.9030977272728</c:v>
                </c:pt>
                <c:pt idx="154">
                  <c:v>1052.3119597272728</c:v>
                </c:pt>
                <c:pt idx="155">
                  <c:v>1029.0512219090908</c:v>
                </c:pt>
                <c:pt idx="156">
                  <c:v>1018.3115475454546</c:v>
                </c:pt>
                <c:pt idx="157">
                  <c:v>1006.1246463636363</c:v>
                </c:pt>
                <c:pt idx="158">
                  <c:v>976.82780509090912</c:v>
                </c:pt>
                <c:pt idx="159">
                  <c:v>950.97994436363638</c:v>
                </c:pt>
                <c:pt idx="160">
                  <c:v>936.82848718181822</c:v>
                </c:pt>
                <c:pt idx="161">
                  <c:v>928.01517336363634</c:v>
                </c:pt>
                <c:pt idx="162">
                  <c:v>916.05310081818186</c:v>
                </c:pt>
                <c:pt idx="163">
                  <c:v>936.53384854545459</c:v>
                </c:pt>
                <c:pt idx="164">
                  <c:v>949.24902499999996</c:v>
                </c:pt>
                <c:pt idx="165">
                  <c:v>935.51941581818187</c:v>
                </c:pt>
                <c:pt idx="166">
                  <c:v>925.47819481818181</c:v>
                </c:pt>
                <c:pt idx="167">
                  <c:v>907.11460036363633</c:v>
                </c:pt>
                <c:pt idx="168">
                  <c:v>905.26720809090909</c:v>
                </c:pt>
                <c:pt idx="169">
                  <c:v>895.46020290909087</c:v>
                </c:pt>
                <c:pt idx="170">
                  <c:v>918.49749299999996</c:v>
                </c:pt>
                <c:pt idx="171">
                  <c:v>913.26748236363642</c:v>
                </c:pt>
                <c:pt idx="172">
                  <c:v>903.0655139090909</c:v>
                </c:pt>
                <c:pt idx="173">
                  <c:v>889.3561944545454</c:v>
                </c:pt>
                <c:pt idx="174">
                  <c:v>886.78649618181817</c:v>
                </c:pt>
                <c:pt idx="175">
                  <c:v>882.36718599999995</c:v>
                </c:pt>
                <c:pt idx="176">
                  <c:v>880.56752227272727</c:v>
                </c:pt>
                <c:pt idx="177">
                  <c:v>897.73596599999996</c:v>
                </c:pt>
                <c:pt idx="178">
                  <c:v>903.92602199999999</c:v>
                </c:pt>
                <c:pt idx="179">
                  <c:v>911.4393694545455</c:v>
                </c:pt>
                <c:pt idx="180">
                  <c:v>900.90000136363642</c:v>
                </c:pt>
                <c:pt idx="181">
                  <c:v>898.51724245454545</c:v>
                </c:pt>
                <c:pt idx="182">
                  <c:v>882.83830945454542</c:v>
                </c:pt>
                <c:pt idx="183">
                  <c:v>843.49203263636366</c:v>
                </c:pt>
                <c:pt idx="184">
                  <c:v>817.48701209090905</c:v>
                </c:pt>
                <c:pt idx="185">
                  <c:v>817.98926636363637</c:v>
                </c:pt>
                <c:pt idx="186">
                  <c:v>824.68408081818177</c:v>
                </c:pt>
                <c:pt idx="187">
                  <c:v>843.897381</c:v>
                </c:pt>
                <c:pt idx="188">
                  <c:v>859.19924172727269</c:v>
                </c:pt>
                <c:pt idx="189">
                  <c:v>853.1747180909091</c:v>
                </c:pt>
                <c:pt idx="190">
                  <c:v>827.14839290909094</c:v>
                </c:pt>
                <c:pt idx="191">
                  <c:v>808.46537981818187</c:v>
                </c:pt>
                <c:pt idx="192">
                  <c:v>806.58648481818182</c:v>
                </c:pt>
                <c:pt idx="193">
                  <c:v>808.27316054545452</c:v>
                </c:pt>
                <c:pt idx="194">
                  <c:v>785.75627154545452</c:v>
                </c:pt>
                <c:pt idx="195">
                  <c:v>776.29493945454544</c:v>
                </c:pt>
                <c:pt idx="196">
                  <c:v>796.38253063636364</c:v>
                </c:pt>
                <c:pt idx="197">
                  <c:v>833.30998972727275</c:v>
                </c:pt>
                <c:pt idx="198">
                  <c:v>901.86072681818177</c:v>
                </c:pt>
                <c:pt idx="199">
                  <c:v>978.18489554545454</c:v>
                </c:pt>
                <c:pt idx="200">
                  <c:v>1026.908685909091</c:v>
                </c:pt>
                <c:pt idx="201">
                  <c:v>1050.1504379999999</c:v>
                </c:pt>
                <c:pt idx="202">
                  <c:v>1057.9675570909092</c:v>
                </c:pt>
                <c:pt idx="203">
                  <c:v>1084.2950771818182</c:v>
                </c:pt>
                <c:pt idx="204">
                  <c:v>1093.640983090909</c:v>
                </c:pt>
                <c:pt idx="205">
                  <c:v>1113.4364748181818</c:v>
                </c:pt>
                <c:pt idx="206">
                  <c:v>1127.2333678181817</c:v>
                </c:pt>
                <c:pt idx="207">
                  <c:v>1143.8713415454545</c:v>
                </c:pt>
                <c:pt idx="208">
                  <c:v>1153.6766827272727</c:v>
                </c:pt>
                <c:pt idx="209">
                  <c:v>1150.9396290909092</c:v>
                </c:pt>
                <c:pt idx="210">
                  <c:v>1134.8997874545455</c:v>
                </c:pt>
                <c:pt idx="211">
                  <c:v>1119.5281516363636</c:v>
                </c:pt>
                <c:pt idx="212">
                  <c:v>1141.1249768181817</c:v>
                </c:pt>
                <c:pt idx="213">
                  <c:v>1161.819737</c:v>
                </c:pt>
                <c:pt idx="214">
                  <c:v>1172.0335029090909</c:v>
                </c:pt>
                <c:pt idx="215">
                  <c:v>1170.0460049999999</c:v>
                </c:pt>
                <c:pt idx="216">
                  <c:v>1181.7066191818183</c:v>
                </c:pt>
                <c:pt idx="217">
                  <c:v>1190.728491909091</c:v>
                </c:pt>
                <c:pt idx="218">
                  <c:v>1194.696668</c:v>
                </c:pt>
                <c:pt idx="219">
                  <c:v>1189.1801336363637</c:v>
                </c:pt>
                <c:pt idx="220">
                  <c:v>1197.3214300909092</c:v>
                </c:pt>
                <c:pt idx="221">
                  <c:v>1209.8180974545455</c:v>
                </c:pt>
                <c:pt idx="222">
                  <c:v>1226.3619185454545</c:v>
                </c:pt>
                <c:pt idx="223">
                  <c:v>1230.1821491818182</c:v>
                </c:pt>
                <c:pt idx="224">
                  <c:v>1231.5386329090909</c:v>
                </c:pt>
                <c:pt idx="225">
                  <c:v>1242.5020735454546</c:v>
                </c:pt>
                <c:pt idx="226">
                  <c:v>1240.8023692727272</c:v>
                </c:pt>
                <c:pt idx="227">
                  <c:v>1247.0479587272728</c:v>
                </c:pt>
                <c:pt idx="228">
                  <c:v>1244.4769230909092</c:v>
                </c:pt>
                <c:pt idx="229">
                  <c:v>1250.7024744545454</c:v>
                </c:pt>
                <c:pt idx="230">
                  <c:v>1268.9804000909091</c:v>
                </c:pt>
                <c:pt idx="231">
                  <c:v>1271.5222947272728</c:v>
                </c:pt>
                <c:pt idx="232">
                  <c:v>1283.6146945454545</c:v>
                </c:pt>
                <c:pt idx="233">
                  <c:v>1294.6939404545456</c:v>
                </c:pt>
                <c:pt idx="234">
                  <c:v>1301.9081301818183</c:v>
                </c:pt>
                <c:pt idx="235">
                  <c:v>1285.8922251818183</c:v>
                </c:pt>
                <c:pt idx="236">
                  <c:v>1257.8817128181818</c:v>
                </c:pt>
                <c:pt idx="237">
                  <c:v>1264.7692247272728</c:v>
                </c:pt>
                <c:pt idx="238">
                  <c:v>1282.3787243636364</c:v>
                </c:pt>
                <c:pt idx="239">
                  <c:v>1307.446602090909</c:v>
                </c:pt>
                <c:pt idx="240">
                  <c:v>1315.8560600909091</c:v>
                </c:pt>
                <c:pt idx="241">
                  <c:v>1326.282672</c:v>
                </c:pt>
                <c:pt idx="242">
                  <c:v>1318.3050010909092</c:v>
                </c:pt>
                <c:pt idx="243">
                  <c:v>1316.2065502727273</c:v>
                </c:pt>
                <c:pt idx="244">
                  <c:v>1313.332509909091</c:v>
                </c:pt>
                <c:pt idx="245">
                  <c:v>1321.9372179090908</c:v>
                </c:pt>
                <c:pt idx="246">
                  <c:v>1341.8732500000001</c:v>
                </c:pt>
                <c:pt idx="247">
                  <c:v>1371.1936257272728</c:v>
                </c:pt>
                <c:pt idx="248">
                  <c:v>1382.914943</c:v>
                </c:pt>
                <c:pt idx="249">
                  <c:v>1378.7789439090909</c:v>
                </c:pt>
                <c:pt idx="250">
                  <c:v>1375.7759575454545</c:v>
                </c:pt>
                <c:pt idx="251">
                  <c:v>1354.7790866363637</c:v>
                </c:pt>
                <c:pt idx="252">
                  <c:v>1382.7352979090908</c:v>
                </c:pt>
                <c:pt idx="253">
                  <c:v>1434.3149100000001</c:v>
                </c:pt>
                <c:pt idx="254">
                  <c:v>1448.2005983636363</c:v>
                </c:pt>
                <c:pt idx="255">
                  <c:v>1444.2325255454546</c:v>
                </c:pt>
                <c:pt idx="256">
                  <c:v>1407.5879041818182</c:v>
                </c:pt>
                <c:pt idx="257">
                  <c:v>1367.1425226363635</c:v>
                </c:pt>
                <c:pt idx="258">
                  <c:v>1362.4092230000001</c:v>
                </c:pt>
                <c:pt idx="259">
                  <c:v>1364.6032739090908</c:v>
                </c:pt>
                <c:pt idx="260">
                  <c:v>1403.0233816363636</c:v>
                </c:pt>
                <c:pt idx="261">
                  <c:v>1442.4302087272727</c:v>
                </c:pt>
                <c:pt idx="262">
                  <c:v>1478.0598227272728</c:v>
                </c:pt>
                <c:pt idx="263">
                  <c:v>1483.8163543636363</c:v>
                </c:pt>
                <c:pt idx="264">
                  <c:v>1461.3858438181819</c:v>
                </c:pt>
                <c:pt idx="265">
                  <c:v>1425.071053909091</c:v>
                </c:pt>
                <c:pt idx="266">
                  <c:v>1397.9416266363637</c:v>
                </c:pt>
                <c:pt idx="267">
                  <c:v>1387.1318606363636</c:v>
                </c:pt>
                <c:pt idx="268">
                  <c:v>1414.673098090909</c:v>
                </c:pt>
                <c:pt idx="269">
                  <c:v>1455.3266352727273</c:v>
                </c:pt>
                <c:pt idx="270">
                  <c:v>1452.3714312727272</c:v>
                </c:pt>
                <c:pt idx="271">
                  <c:v>1462.678635090909</c:v>
                </c:pt>
                <c:pt idx="272">
                  <c:v>1457.952796</c:v>
                </c:pt>
                <c:pt idx="273">
                  <c:v>1444.1862839090909</c:v>
                </c:pt>
                <c:pt idx="274">
                  <c:v>1438.8861581818182</c:v>
                </c:pt>
                <c:pt idx="275">
                  <c:v>1447.5135685454545</c:v>
                </c:pt>
                <c:pt idx="276">
                  <c:v>1459.1922278181819</c:v>
                </c:pt>
                <c:pt idx="277">
                  <c:v>1464.6927956363636</c:v>
                </c:pt>
                <c:pt idx="278">
                  <c:v>1450.1225431818182</c:v>
                </c:pt>
                <c:pt idx="279">
                  <c:v>1461.531334090909</c:v>
                </c:pt>
                <c:pt idx="280">
                  <c:v>1450.0884067272727</c:v>
                </c:pt>
                <c:pt idx="281">
                  <c:v>1448.3842866363636</c:v>
                </c:pt>
                <c:pt idx="282">
                  <c:v>1463.0322156363636</c:v>
                </c:pt>
                <c:pt idx="283">
                  <c:v>1474.2577862727273</c:v>
                </c:pt>
                <c:pt idx="284">
                  <c:v>1440.2519148181818</c:v>
                </c:pt>
                <c:pt idx="285">
                  <c:v>1399.1477085454546</c:v>
                </c:pt>
                <c:pt idx="286">
                  <c:v>1353.1821117272727</c:v>
                </c:pt>
                <c:pt idx="287">
                  <c:v>1338.9850847272728</c:v>
                </c:pt>
                <c:pt idx="288">
                  <c:v>1334.9652632727273</c:v>
                </c:pt>
                <c:pt idx="289">
                  <c:v>1355.7423072727272</c:v>
                </c:pt>
                <c:pt idx="290">
                  <c:v>1385.3522917272728</c:v>
                </c:pt>
                <c:pt idx="291">
                  <c:v>1382.474520090909</c:v>
                </c:pt>
                <c:pt idx="292">
                  <c:v>1391.3045598181818</c:v>
                </c:pt>
                <c:pt idx="293">
                  <c:v>1404.1947552727272</c:v>
                </c:pt>
                <c:pt idx="294">
                  <c:v>1422.8937775454544</c:v>
                </c:pt>
                <c:pt idx="295">
                  <c:v>1423.3108014545455</c:v>
                </c:pt>
                <c:pt idx="296">
                  <c:v>1452.5702897272727</c:v>
                </c:pt>
                <c:pt idx="297">
                  <c:v>1503.2024536363635</c:v>
                </c:pt>
                <c:pt idx="298">
                  <c:v>1531.7435878181818</c:v>
                </c:pt>
                <c:pt idx="299">
                  <c:v>1530.9741320909091</c:v>
                </c:pt>
                <c:pt idx="300">
                  <c:v>1525.9947214545455</c:v>
                </c:pt>
                <c:pt idx="301">
                  <c:v>1526.0540847272728</c:v>
                </c:pt>
                <c:pt idx="302">
                  <c:v>1520.0378528181818</c:v>
                </c:pt>
                <c:pt idx="303">
                  <c:v>1542.3087163636364</c:v>
                </c:pt>
                <c:pt idx="304">
                  <c:v>1562.2480058181818</c:v>
                </c:pt>
                <c:pt idx="305">
                  <c:v>1549.0625675454546</c:v>
                </c:pt>
                <c:pt idx="306">
                  <c:v>1566.0432028181817</c:v>
                </c:pt>
                <c:pt idx="307">
                  <c:v>1556.1951141818181</c:v>
                </c:pt>
                <c:pt idx="308">
                  <c:v>1565.1160379999999</c:v>
                </c:pt>
                <c:pt idx="309">
                  <c:v>1556.9137132727274</c:v>
                </c:pt>
                <c:pt idx="310">
                  <c:v>1572.4199363636365</c:v>
                </c:pt>
                <c:pt idx="311">
                  <c:v>1593.001166</c:v>
                </c:pt>
                <c:pt idx="312">
                  <c:v>1569.4423875454545</c:v>
                </c:pt>
                <c:pt idx="313">
                  <c:v>1542.2617167272726</c:v>
                </c:pt>
                <c:pt idx="314">
                  <c:v>1496.1613337272727</c:v>
                </c:pt>
                <c:pt idx="315">
                  <c:v>1524.2780194545455</c:v>
                </c:pt>
                <c:pt idx="316">
                  <c:v>1508.8095064545455</c:v>
                </c:pt>
                <c:pt idx="317">
                  <c:v>1514.4238573636364</c:v>
                </c:pt>
                <c:pt idx="318">
                  <c:v>1534.2800866363636</c:v>
                </c:pt>
                <c:pt idx="319">
                  <c:v>1530.2393901818182</c:v>
                </c:pt>
                <c:pt idx="320">
                  <c:v>1524.8709184545455</c:v>
                </c:pt>
                <c:pt idx="321">
                  <c:v>1537.7475468181817</c:v>
                </c:pt>
                <c:pt idx="322">
                  <c:v>1491.2304498181818</c:v>
                </c:pt>
                <c:pt idx="323">
                  <c:v>1503.2730880909091</c:v>
                </c:pt>
                <c:pt idx="324">
                  <c:v>1539.5210279999999</c:v>
                </c:pt>
                <c:pt idx="325">
                  <c:v>1555.5489287272728</c:v>
                </c:pt>
                <c:pt idx="326">
                  <c:v>1549.53405</c:v>
                </c:pt>
                <c:pt idx="327">
                  <c:v>1530.8718702727272</c:v>
                </c:pt>
                <c:pt idx="328">
                  <c:v>1538.9126615454545</c:v>
                </c:pt>
                <c:pt idx="329">
                  <c:v>1532.9088882727274</c:v>
                </c:pt>
                <c:pt idx="330">
                  <c:v>1518.9009084545455</c:v>
                </c:pt>
                <c:pt idx="331">
                  <c:v>1528.9806980000001</c:v>
                </c:pt>
                <c:pt idx="332">
                  <c:v>1539.9947090909091</c:v>
                </c:pt>
                <c:pt idx="333">
                  <c:v>1514.4468646363637</c:v>
                </c:pt>
                <c:pt idx="334">
                  <c:v>1514.8376142727273</c:v>
                </c:pt>
                <c:pt idx="335">
                  <c:v>1518.1952732727273</c:v>
                </c:pt>
                <c:pt idx="336">
                  <c:v>1518.4030074545456</c:v>
                </c:pt>
                <c:pt idx="337">
                  <c:v>1522.4044131818182</c:v>
                </c:pt>
                <c:pt idx="338">
                  <c:v>1556.8319167272728</c:v>
                </c:pt>
                <c:pt idx="339">
                  <c:v>1594.333570090909</c:v>
                </c:pt>
                <c:pt idx="340">
                  <c:v>1605.1154998181819</c:v>
                </c:pt>
                <c:pt idx="341">
                  <c:v>1609.5025816363636</c:v>
                </c:pt>
                <c:pt idx="342">
                  <c:v>1621.0355549999999</c:v>
                </c:pt>
                <c:pt idx="343">
                  <c:v>1601.5525484545456</c:v>
                </c:pt>
                <c:pt idx="344">
                  <c:v>1572.998623</c:v>
                </c:pt>
                <c:pt idx="345">
                  <c:v>1568.7980507272728</c:v>
                </c:pt>
                <c:pt idx="346">
                  <c:v>1556.9670702727274</c:v>
                </c:pt>
                <c:pt idx="347">
                  <c:v>1538.1375847272727</c:v>
                </c:pt>
                <c:pt idx="348">
                  <c:v>1525.6835688181818</c:v>
                </c:pt>
                <c:pt idx="349">
                  <c:v>1501.4180795454545</c:v>
                </c:pt>
                <c:pt idx="350">
                  <c:v>1530.3049226363637</c:v>
                </c:pt>
                <c:pt idx="351">
                  <c:v>1549.1016260909091</c:v>
                </c:pt>
                <c:pt idx="352">
                  <c:v>1578.0390753636364</c:v>
                </c:pt>
                <c:pt idx="353">
                  <c:v>1603.6776284545454</c:v>
                </c:pt>
                <c:pt idx="354">
                  <c:v>1576.8323874545454</c:v>
                </c:pt>
                <c:pt idx="355">
                  <c:v>1561.8361666363637</c:v>
                </c:pt>
                <c:pt idx="356">
                  <c:v>1558.4784516363636</c:v>
                </c:pt>
                <c:pt idx="357">
                  <c:v>1546.1134388181817</c:v>
                </c:pt>
                <c:pt idx="358">
                  <c:v>1533.9591391818183</c:v>
                </c:pt>
                <c:pt idx="359">
                  <c:v>1534.7865072727272</c:v>
                </c:pt>
                <c:pt idx="360">
                  <c:v>1571.8145451818182</c:v>
                </c:pt>
                <c:pt idx="361">
                  <c:v>1601.4613330909092</c:v>
                </c:pt>
                <c:pt idx="362">
                  <c:v>1589.4331049090908</c:v>
                </c:pt>
                <c:pt idx="363">
                  <c:v>1565.3145961818182</c:v>
                </c:pt>
                <c:pt idx="364">
                  <c:v>1519.1184311818181</c:v>
                </c:pt>
              </c:numCache>
            </c:numRef>
          </c:val>
          <c:smooth val="0"/>
          <c:extLst>
            <c:ext xmlns:c16="http://schemas.microsoft.com/office/drawing/2014/chart" uri="{C3380CC4-5D6E-409C-BE32-E72D297353CC}">
              <c16:uniqueId val="{00000002-63DB-4537-A027-B29E793598FC}"/>
            </c:ext>
          </c:extLst>
        </c:ser>
        <c:ser>
          <c:idx val="3"/>
          <c:order val="3"/>
          <c:tx>
            <c:strRef>
              <c:f>'Figure 12'!$E$2</c:f>
              <c:strCache>
                <c:ptCount val="1"/>
                <c:pt idx="0">
                  <c:v>2022/23</c:v>
                </c:pt>
              </c:strCache>
            </c:strRef>
          </c:tx>
          <c:spPr>
            <a:ln w="28575" cap="rnd">
              <a:solidFill>
                <a:schemeClr val="accent4"/>
              </a:solidFill>
              <a:round/>
            </a:ln>
            <a:effectLst/>
          </c:spPr>
          <c:marker>
            <c:symbol val="none"/>
          </c:marker>
          <c:cat>
            <c:numRef>
              <c:f>'Figure 12'!$A$3:$A$368</c:f>
              <c:numCache>
                <c:formatCode>m/d/yyyy</c:formatCode>
                <c:ptCount val="366"/>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pt idx="92">
                  <c:v>44927</c:v>
                </c:pt>
                <c:pt idx="93">
                  <c:v>44928</c:v>
                </c:pt>
                <c:pt idx="94">
                  <c:v>44929</c:v>
                </c:pt>
                <c:pt idx="95">
                  <c:v>44930</c:v>
                </c:pt>
                <c:pt idx="96">
                  <c:v>44931</c:v>
                </c:pt>
                <c:pt idx="97">
                  <c:v>44932</c:v>
                </c:pt>
                <c:pt idx="98">
                  <c:v>44933</c:v>
                </c:pt>
                <c:pt idx="99">
                  <c:v>44934</c:v>
                </c:pt>
                <c:pt idx="100">
                  <c:v>44935</c:v>
                </c:pt>
                <c:pt idx="101">
                  <c:v>44936</c:v>
                </c:pt>
                <c:pt idx="102">
                  <c:v>44937</c:v>
                </c:pt>
                <c:pt idx="103">
                  <c:v>44938</c:v>
                </c:pt>
                <c:pt idx="104">
                  <c:v>44939</c:v>
                </c:pt>
                <c:pt idx="105">
                  <c:v>44940</c:v>
                </c:pt>
                <c:pt idx="106">
                  <c:v>44941</c:v>
                </c:pt>
                <c:pt idx="107">
                  <c:v>44942</c:v>
                </c:pt>
                <c:pt idx="108">
                  <c:v>44943</c:v>
                </c:pt>
                <c:pt idx="109">
                  <c:v>44944</c:v>
                </c:pt>
                <c:pt idx="110">
                  <c:v>44945</c:v>
                </c:pt>
                <c:pt idx="111">
                  <c:v>44946</c:v>
                </c:pt>
                <c:pt idx="112">
                  <c:v>44947</c:v>
                </c:pt>
                <c:pt idx="113">
                  <c:v>44948</c:v>
                </c:pt>
                <c:pt idx="114">
                  <c:v>44949</c:v>
                </c:pt>
                <c:pt idx="115">
                  <c:v>44950</c:v>
                </c:pt>
                <c:pt idx="116">
                  <c:v>44951</c:v>
                </c:pt>
                <c:pt idx="117">
                  <c:v>44952</c:v>
                </c:pt>
                <c:pt idx="118">
                  <c:v>44953</c:v>
                </c:pt>
                <c:pt idx="119">
                  <c:v>44954</c:v>
                </c:pt>
                <c:pt idx="120">
                  <c:v>44955</c:v>
                </c:pt>
                <c:pt idx="121">
                  <c:v>44956</c:v>
                </c:pt>
                <c:pt idx="122">
                  <c:v>44957</c:v>
                </c:pt>
                <c:pt idx="123">
                  <c:v>44958</c:v>
                </c:pt>
                <c:pt idx="124">
                  <c:v>44959</c:v>
                </c:pt>
                <c:pt idx="125">
                  <c:v>44960</c:v>
                </c:pt>
                <c:pt idx="126">
                  <c:v>44961</c:v>
                </c:pt>
                <c:pt idx="127">
                  <c:v>44962</c:v>
                </c:pt>
                <c:pt idx="128">
                  <c:v>44963</c:v>
                </c:pt>
                <c:pt idx="129">
                  <c:v>44964</c:v>
                </c:pt>
                <c:pt idx="130">
                  <c:v>44965</c:v>
                </c:pt>
                <c:pt idx="131">
                  <c:v>44966</c:v>
                </c:pt>
                <c:pt idx="132">
                  <c:v>44967</c:v>
                </c:pt>
                <c:pt idx="133">
                  <c:v>44968</c:v>
                </c:pt>
                <c:pt idx="134">
                  <c:v>44969</c:v>
                </c:pt>
                <c:pt idx="135">
                  <c:v>44970</c:v>
                </c:pt>
                <c:pt idx="136">
                  <c:v>44971</c:v>
                </c:pt>
                <c:pt idx="137">
                  <c:v>44972</c:v>
                </c:pt>
                <c:pt idx="138">
                  <c:v>44973</c:v>
                </c:pt>
                <c:pt idx="139">
                  <c:v>44974</c:v>
                </c:pt>
                <c:pt idx="140">
                  <c:v>44975</c:v>
                </c:pt>
                <c:pt idx="141">
                  <c:v>44976</c:v>
                </c:pt>
                <c:pt idx="142">
                  <c:v>44977</c:v>
                </c:pt>
                <c:pt idx="143">
                  <c:v>44978</c:v>
                </c:pt>
                <c:pt idx="144">
                  <c:v>44979</c:v>
                </c:pt>
                <c:pt idx="145">
                  <c:v>44980</c:v>
                </c:pt>
                <c:pt idx="146">
                  <c:v>44981</c:v>
                </c:pt>
                <c:pt idx="147">
                  <c:v>44982</c:v>
                </c:pt>
                <c:pt idx="148">
                  <c:v>44983</c:v>
                </c:pt>
                <c:pt idx="149">
                  <c:v>44984</c:v>
                </c:pt>
                <c:pt idx="150">
                  <c:v>44985</c:v>
                </c:pt>
                <c:pt idx="151">
                  <c:v>44986</c:v>
                </c:pt>
                <c:pt idx="152">
                  <c:v>44987</c:v>
                </c:pt>
                <c:pt idx="153">
                  <c:v>44988</c:v>
                </c:pt>
                <c:pt idx="154">
                  <c:v>44989</c:v>
                </c:pt>
                <c:pt idx="155">
                  <c:v>44990</c:v>
                </c:pt>
                <c:pt idx="156">
                  <c:v>44991</c:v>
                </c:pt>
                <c:pt idx="157">
                  <c:v>44992</c:v>
                </c:pt>
                <c:pt idx="158">
                  <c:v>44993</c:v>
                </c:pt>
                <c:pt idx="159">
                  <c:v>44994</c:v>
                </c:pt>
                <c:pt idx="160">
                  <c:v>44995</c:v>
                </c:pt>
                <c:pt idx="161">
                  <c:v>44996</c:v>
                </c:pt>
                <c:pt idx="162">
                  <c:v>44997</c:v>
                </c:pt>
                <c:pt idx="163">
                  <c:v>44998</c:v>
                </c:pt>
                <c:pt idx="164">
                  <c:v>44999</c:v>
                </c:pt>
                <c:pt idx="165">
                  <c:v>45000</c:v>
                </c:pt>
                <c:pt idx="166">
                  <c:v>45001</c:v>
                </c:pt>
                <c:pt idx="167">
                  <c:v>45002</c:v>
                </c:pt>
                <c:pt idx="168">
                  <c:v>45003</c:v>
                </c:pt>
                <c:pt idx="169">
                  <c:v>45004</c:v>
                </c:pt>
                <c:pt idx="170">
                  <c:v>45005</c:v>
                </c:pt>
                <c:pt idx="171">
                  <c:v>45006</c:v>
                </c:pt>
                <c:pt idx="172">
                  <c:v>45007</c:v>
                </c:pt>
                <c:pt idx="173">
                  <c:v>45008</c:v>
                </c:pt>
                <c:pt idx="174">
                  <c:v>45009</c:v>
                </c:pt>
                <c:pt idx="175">
                  <c:v>45010</c:v>
                </c:pt>
                <c:pt idx="176">
                  <c:v>45011</c:v>
                </c:pt>
                <c:pt idx="177">
                  <c:v>45012</c:v>
                </c:pt>
                <c:pt idx="178">
                  <c:v>45013</c:v>
                </c:pt>
                <c:pt idx="179">
                  <c:v>45014</c:v>
                </c:pt>
                <c:pt idx="180">
                  <c:v>45015</c:v>
                </c:pt>
                <c:pt idx="181">
                  <c:v>45016</c:v>
                </c:pt>
                <c:pt idx="182">
                  <c:v>45017</c:v>
                </c:pt>
                <c:pt idx="183">
                  <c:v>45018</c:v>
                </c:pt>
                <c:pt idx="184">
                  <c:v>45019</c:v>
                </c:pt>
                <c:pt idx="185">
                  <c:v>45020</c:v>
                </c:pt>
                <c:pt idx="186">
                  <c:v>45021</c:v>
                </c:pt>
                <c:pt idx="187">
                  <c:v>45022</c:v>
                </c:pt>
                <c:pt idx="188">
                  <c:v>45023</c:v>
                </c:pt>
                <c:pt idx="189">
                  <c:v>45024</c:v>
                </c:pt>
                <c:pt idx="190">
                  <c:v>45025</c:v>
                </c:pt>
                <c:pt idx="191">
                  <c:v>45026</c:v>
                </c:pt>
                <c:pt idx="192">
                  <c:v>45027</c:v>
                </c:pt>
                <c:pt idx="193">
                  <c:v>45028</c:v>
                </c:pt>
                <c:pt idx="194">
                  <c:v>45029</c:v>
                </c:pt>
                <c:pt idx="195">
                  <c:v>45030</c:v>
                </c:pt>
                <c:pt idx="196">
                  <c:v>45031</c:v>
                </c:pt>
                <c:pt idx="197">
                  <c:v>45032</c:v>
                </c:pt>
                <c:pt idx="198">
                  <c:v>45033</c:v>
                </c:pt>
                <c:pt idx="199">
                  <c:v>45034</c:v>
                </c:pt>
                <c:pt idx="200">
                  <c:v>45035</c:v>
                </c:pt>
                <c:pt idx="201">
                  <c:v>45036</c:v>
                </c:pt>
                <c:pt idx="202">
                  <c:v>45037</c:v>
                </c:pt>
                <c:pt idx="203">
                  <c:v>45038</c:v>
                </c:pt>
                <c:pt idx="204">
                  <c:v>45039</c:v>
                </c:pt>
                <c:pt idx="205">
                  <c:v>45040</c:v>
                </c:pt>
                <c:pt idx="206">
                  <c:v>45041</c:v>
                </c:pt>
                <c:pt idx="207">
                  <c:v>45042</c:v>
                </c:pt>
                <c:pt idx="208">
                  <c:v>45043</c:v>
                </c:pt>
                <c:pt idx="209">
                  <c:v>45044</c:v>
                </c:pt>
                <c:pt idx="210">
                  <c:v>45045</c:v>
                </c:pt>
                <c:pt idx="211">
                  <c:v>45046</c:v>
                </c:pt>
                <c:pt idx="212">
                  <c:v>45047</c:v>
                </c:pt>
                <c:pt idx="213">
                  <c:v>45048</c:v>
                </c:pt>
                <c:pt idx="214">
                  <c:v>45049</c:v>
                </c:pt>
                <c:pt idx="215">
                  <c:v>45050</c:v>
                </c:pt>
                <c:pt idx="216">
                  <c:v>45051</c:v>
                </c:pt>
                <c:pt idx="217">
                  <c:v>45052</c:v>
                </c:pt>
                <c:pt idx="218">
                  <c:v>45053</c:v>
                </c:pt>
                <c:pt idx="219">
                  <c:v>45054</c:v>
                </c:pt>
                <c:pt idx="220">
                  <c:v>45055</c:v>
                </c:pt>
                <c:pt idx="221">
                  <c:v>45056</c:v>
                </c:pt>
                <c:pt idx="222">
                  <c:v>45057</c:v>
                </c:pt>
                <c:pt idx="223">
                  <c:v>45058</c:v>
                </c:pt>
                <c:pt idx="224">
                  <c:v>45059</c:v>
                </c:pt>
                <c:pt idx="225">
                  <c:v>45060</c:v>
                </c:pt>
                <c:pt idx="226">
                  <c:v>45061</c:v>
                </c:pt>
                <c:pt idx="227">
                  <c:v>45062</c:v>
                </c:pt>
                <c:pt idx="228">
                  <c:v>45063</c:v>
                </c:pt>
                <c:pt idx="229">
                  <c:v>45064</c:v>
                </c:pt>
                <c:pt idx="230">
                  <c:v>45065</c:v>
                </c:pt>
                <c:pt idx="231">
                  <c:v>45066</c:v>
                </c:pt>
                <c:pt idx="232">
                  <c:v>45067</c:v>
                </c:pt>
                <c:pt idx="233">
                  <c:v>45068</c:v>
                </c:pt>
                <c:pt idx="234">
                  <c:v>45069</c:v>
                </c:pt>
                <c:pt idx="235">
                  <c:v>45070</c:v>
                </c:pt>
                <c:pt idx="236">
                  <c:v>45071</c:v>
                </c:pt>
                <c:pt idx="237">
                  <c:v>45072</c:v>
                </c:pt>
                <c:pt idx="238">
                  <c:v>45073</c:v>
                </c:pt>
                <c:pt idx="239">
                  <c:v>45074</c:v>
                </c:pt>
                <c:pt idx="240">
                  <c:v>45075</c:v>
                </c:pt>
                <c:pt idx="241">
                  <c:v>45076</c:v>
                </c:pt>
                <c:pt idx="242">
                  <c:v>45077</c:v>
                </c:pt>
                <c:pt idx="243">
                  <c:v>45078</c:v>
                </c:pt>
                <c:pt idx="244">
                  <c:v>45079</c:v>
                </c:pt>
                <c:pt idx="245">
                  <c:v>45080</c:v>
                </c:pt>
                <c:pt idx="246">
                  <c:v>45081</c:v>
                </c:pt>
                <c:pt idx="247">
                  <c:v>45082</c:v>
                </c:pt>
                <c:pt idx="248">
                  <c:v>45083</c:v>
                </c:pt>
                <c:pt idx="249">
                  <c:v>45084</c:v>
                </c:pt>
                <c:pt idx="250">
                  <c:v>45085</c:v>
                </c:pt>
                <c:pt idx="251">
                  <c:v>45086</c:v>
                </c:pt>
                <c:pt idx="252">
                  <c:v>45087</c:v>
                </c:pt>
                <c:pt idx="253">
                  <c:v>45088</c:v>
                </c:pt>
                <c:pt idx="254">
                  <c:v>45089</c:v>
                </c:pt>
                <c:pt idx="255">
                  <c:v>45090</c:v>
                </c:pt>
                <c:pt idx="256">
                  <c:v>45091</c:v>
                </c:pt>
                <c:pt idx="257">
                  <c:v>45092</c:v>
                </c:pt>
                <c:pt idx="258">
                  <c:v>45093</c:v>
                </c:pt>
                <c:pt idx="259">
                  <c:v>45094</c:v>
                </c:pt>
                <c:pt idx="260">
                  <c:v>45095</c:v>
                </c:pt>
                <c:pt idx="261">
                  <c:v>45096</c:v>
                </c:pt>
                <c:pt idx="262">
                  <c:v>45097</c:v>
                </c:pt>
                <c:pt idx="263">
                  <c:v>45098</c:v>
                </c:pt>
                <c:pt idx="264">
                  <c:v>45099</c:v>
                </c:pt>
                <c:pt idx="265">
                  <c:v>45100</c:v>
                </c:pt>
                <c:pt idx="266">
                  <c:v>45101</c:v>
                </c:pt>
                <c:pt idx="267">
                  <c:v>45102</c:v>
                </c:pt>
                <c:pt idx="268">
                  <c:v>45103</c:v>
                </c:pt>
                <c:pt idx="269">
                  <c:v>45104</c:v>
                </c:pt>
                <c:pt idx="270">
                  <c:v>45105</c:v>
                </c:pt>
                <c:pt idx="271">
                  <c:v>45106</c:v>
                </c:pt>
                <c:pt idx="272">
                  <c:v>45107</c:v>
                </c:pt>
                <c:pt idx="273">
                  <c:v>45108</c:v>
                </c:pt>
                <c:pt idx="274">
                  <c:v>45109</c:v>
                </c:pt>
                <c:pt idx="275">
                  <c:v>45110</c:v>
                </c:pt>
                <c:pt idx="276">
                  <c:v>45111</c:v>
                </c:pt>
                <c:pt idx="277">
                  <c:v>45112</c:v>
                </c:pt>
                <c:pt idx="278">
                  <c:v>45113</c:v>
                </c:pt>
                <c:pt idx="279">
                  <c:v>45114</c:v>
                </c:pt>
                <c:pt idx="280">
                  <c:v>45115</c:v>
                </c:pt>
                <c:pt idx="281">
                  <c:v>45116</c:v>
                </c:pt>
                <c:pt idx="282">
                  <c:v>45117</c:v>
                </c:pt>
                <c:pt idx="283">
                  <c:v>45118</c:v>
                </c:pt>
                <c:pt idx="284">
                  <c:v>45119</c:v>
                </c:pt>
                <c:pt idx="285">
                  <c:v>45120</c:v>
                </c:pt>
                <c:pt idx="286">
                  <c:v>45121</c:v>
                </c:pt>
                <c:pt idx="287">
                  <c:v>45122</c:v>
                </c:pt>
                <c:pt idx="288">
                  <c:v>45123</c:v>
                </c:pt>
                <c:pt idx="289">
                  <c:v>45124</c:v>
                </c:pt>
                <c:pt idx="290">
                  <c:v>45125</c:v>
                </c:pt>
                <c:pt idx="291">
                  <c:v>45126</c:v>
                </c:pt>
                <c:pt idx="292">
                  <c:v>45127</c:v>
                </c:pt>
                <c:pt idx="293">
                  <c:v>45128</c:v>
                </c:pt>
                <c:pt idx="294">
                  <c:v>45129</c:v>
                </c:pt>
                <c:pt idx="295">
                  <c:v>45130</c:v>
                </c:pt>
                <c:pt idx="296">
                  <c:v>45131</c:v>
                </c:pt>
                <c:pt idx="297">
                  <c:v>45132</c:v>
                </c:pt>
                <c:pt idx="298">
                  <c:v>45133</c:v>
                </c:pt>
                <c:pt idx="299">
                  <c:v>45134</c:v>
                </c:pt>
                <c:pt idx="300">
                  <c:v>45135</c:v>
                </c:pt>
                <c:pt idx="301">
                  <c:v>45136</c:v>
                </c:pt>
                <c:pt idx="302">
                  <c:v>45137</c:v>
                </c:pt>
                <c:pt idx="303">
                  <c:v>45138</c:v>
                </c:pt>
                <c:pt idx="304">
                  <c:v>45139</c:v>
                </c:pt>
                <c:pt idx="305">
                  <c:v>45140</c:v>
                </c:pt>
                <c:pt idx="306">
                  <c:v>45141</c:v>
                </c:pt>
                <c:pt idx="307">
                  <c:v>45142</c:v>
                </c:pt>
                <c:pt idx="308">
                  <c:v>45143</c:v>
                </c:pt>
                <c:pt idx="309">
                  <c:v>45144</c:v>
                </c:pt>
                <c:pt idx="310">
                  <c:v>45145</c:v>
                </c:pt>
                <c:pt idx="311">
                  <c:v>45146</c:v>
                </c:pt>
                <c:pt idx="312">
                  <c:v>45147</c:v>
                </c:pt>
                <c:pt idx="313">
                  <c:v>45148</c:v>
                </c:pt>
                <c:pt idx="314">
                  <c:v>45149</c:v>
                </c:pt>
                <c:pt idx="315">
                  <c:v>45150</c:v>
                </c:pt>
                <c:pt idx="316">
                  <c:v>45151</c:v>
                </c:pt>
                <c:pt idx="317">
                  <c:v>45152</c:v>
                </c:pt>
                <c:pt idx="318">
                  <c:v>45153</c:v>
                </c:pt>
                <c:pt idx="319">
                  <c:v>45154</c:v>
                </c:pt>
                <c:pt idx="320">
                  <c:v>45155</c:v>
                </c:pt>
                <c:pt idx="321">
                  <c:v>45156</c:v>
                </c:pt>
                <c:pt idx="322">
                  <c:v>45157</c:v>
                </c:pt>
                <c:pt idx="323">
                  <c:v>45158</c:v>
                </c:pt>
                <c:pt idx="324">
                  <c:v>45159</c:v>
                </c:pt>
                <c:pt idx="325">
                  <c:v>45160</c:v>
                </c:pt>
                <c:pt idx="326">
                  <c:v>45161</c:v>
                </c:pt>
                <c:pt idx="327">
                  <c:v>45162</c:v>
                </c:pt>
                <c:pt idx="328">
                  <c:v>45163</c:v>
                </c:pt>
                <c:pt idx="329">
                  <c:v>45164</c:v>
                </c:pt>
                <c:pt idx="330">
                  <c:v>45165</c:v>
                </c:pt>
                <c:pt idx="331">
                  <c:v>45166</c:v>
                </c:pt>
                <c:pt idx="332">
                  <c:v>45167</c:v>
                </c:pt>
                <c:pt idx="333">
                  <c:v>45168</c:v>
                </c:pt>
                <c:pt idx="334">
                  <c:v>45169</c:v>
                </c:pt>
                <c:pt idx="335">
                  <c:v>45170</c:v>
                </c:pt>
                <c:pt idx="336">
                  <c:v>45171</c:v>
                </c:pt>
                <c:pt idx="337">
                  <c:v>45172</c:v>
                </c:pt>
                <c:pt idx="338">
                  <c:v>45173</c:v>
                </c:pt>
                <c:pt idx="339">
                  <c:v>45174</c:v>
                </c:pt>
                <c:pt idx="340">
                  <c:v>45175</c:v>
                </c:pt>
                <c:pt idx="341">
                  <c:v>45176</c:v>
                </c:pt>
                <c:pt idx="342">
                  <c:v>45177</c:v>
                </c:pt>
                <c:pt idx="343">
                  <c:v>45178</c:v>
                </c:pt>
                <c:pt idx="344">
                  <c:v>45179</c:v>
                </c:pt>
                <c:pt idx="345">
                  <c:v>45180</c:v>
                </c:pt>
                <c:pt idx="346">
                  <c:v>45181</c:v>
                </c:pt>
                <c:pt idx="347">
                  <c:v>45182</c:v>
                </c:pt>
                <c:pt idx="348">
                  <c:v>45183</c:v>
                </c:pt>
                <c:pt idx="349">
                  <c:v>45184</c:v>
                </c:pt>
                <c:pt idx="350">
                  <c:v>45185</c:v>
                </c:pt>
                <c:pt idx="351">
                  <c:v>45186</c:v>
                </c:pt>
                <c:pt idx="352">
                  <c:v>45187</c:v>
                </c:pt>
                <c:pt idx="353">
                  <c:v>45188</c:v>
                </c:pt>
                <c:pt idx="354">
                  <c:v>45189</c:v>
                </c:pt>
                <c:pt idx="355">
                  <c:v>45190</c:v>
                </c:pt>
                <c:pt idx="356">
                  <c:v>45191</c:v>
                </c:pt>
                <c:pt idx="357">
                  <c:v>45192</c:v>
                </c:pt>
                <c:pt idx="358">
                  <c:v>45193</c:v>
                </c:pt>
                <c:pt idx="359">
                  <c:v>45194</c:v>
                </c:pt>
                <c:pt idx="360">
                  <c:v>45195</c:v>
                </c:pt>
                <c:pt idx="361">
                  <c:v>45196</c:v>
                </c:pt>
                <c:pt idx="362">
                  <c:v>45197</c:v>
                </c:pt>
                <c:pt idx="363">
                  <c:v>45198</c:v>
                </c:pt>
                <c:pt idx="364">
                  <c:v>45199</c:v>
                </c:pt>
                <c:pt idx="365">
                  <c:v>45200</c:v>
                </c:pt>
              </c:numCache>
            </c:numRef>
          </c:cat>
          <c:val>
            <c:numRef>
              <c:f>'Figure 12'!$E$3:$E$368</c:f>
              <c:numCache>
                <c:formatCode>General</c:formatCode>
                <c:ptCount val="366"/>
                <c:pt idx="0">
                  <c:v>1515.4447131818181</c:v>
                </c:pt>
                <c:pt idx="1">
                  <c:v>1566.6762436363636</c:v>
                </c:pt>
                <c:pt idx="2">
                  <c:v>1583.8302640909092</c:v>
                </c:pt>
                <c:pt idx="3">
                  <c:v>1606.9332071818183</c:v>
                </c:pt>
                <c:pt idx="4">
                  <c:v>1630.2140164545453</c:v>
                </c:pt>
                <c:pt idx="5">
                  <c:v>1656.6927085454545</c:v>
                </c:pt>
                <c:pt idx="6">
                  <c:v>1666.0628691818181</c:v>
                </c:pt>
                <c:pt idx="7">
                  <c:v>1703.5230505454545</c:v>
                </c:pt>
                <c:pt idx="8">
                  <c:v>1723.8105936363636</c:v>
                </c:pt>
                <c:pt idx="9">
                  <c:v>1754.3735939999999</c:v>
                </c:pt>
                <c:pt idx="10">
                  <c:v>1768.0014299090908</c:v>
                </c:pt>
                <c:pt idx="11">
                  <c:v>1765.8161414545455</c:v>
                </c:pt>
                <c:pt idx="12">
                  <c:v>1746.0254677272728</c:v>
                </c:pt>
                <c:pt idx="13">
                  <c:v>1730.3457850909092</c:v>
                </c:pt>
                <c:pt idx="14">
                  <c:v>1728.1962261818182</c:v>
                </c:pt>
                <c:pt idx="15">
                  <c:v>1752.7733989999999</c:v>
                </c:pt>
                <c:pt idx="16">
                  <c:v>1784.7898500909091</c:v>
                </c:pt>
                <c:pt idx="17">
                  <c:v>1826.1718346363637</c:v>
                </c:pt>
                <c:pt idx="18">
                  <c:v>1823.9587367272727</c:v>
                </c:pt>
                <c:pt idx="19">
                  <c:v>1850.1652258181819</c:v>
                </c:pt>
                <c:pt idx="20">
                  <c:v>1830.4107904545453</c:v>
                </c:pt>
                <c:pt idx="21">
                  <c:v>1821.3499974545455</c:v>
                </c:pt>
                <c:pt idx="22">
                  <c:v>1844.659311909091</c:v>
                </c:pt>
                <c:pt idx="23">
                  <c:v>1880.7098578181817</c:v>
                </c:pt>
                <c:pt idx="24">
                  <c:v>1894.4370093636364</c:v>
                </c:pt>
                <c:pt idx="25">
                  <c:v>1841.7309112727273</c:v>
                </c:pt>
                <c:pt idx="26">
                  <c:v>1847.9255103636365</c:v>
                </c:pt>
                <c:pt idx="27">
                  <c:v>1834.4494727272727</c:v>
                </c:pt>
                <c:pt idx="28">
                  <c:v>1833.1563303636365</c:v>
                </c:pt>
                <c:pt idx="29">
                  <c:v>1845.0201948181818</c:v>
                </c:pt>
                <c:pt idx="30">
                  <c:v>1870.9587731818183</c:v>
                </c:pt>
                <c:pt idx="31">
                  <c:v>1861.6895356363636</c:v>
                </c:pt>
                <c:pt idx="32">
                  <c:v>1889.1279038181817</c:v>
                </c:pt>
                <c:pt idx="33">
                  <c:v>1893.8167993636364</c:v>
                </c:pt>
                <c:pt idx="34">
                  <c:v>1883.1257474545455</c:v>
                </c:pt>
                <c:pt idx="35">
                  <c:v>1877.1022913636364</c:v>
                </c:pt>
                <c:pt idx="36">
                  <c:v>1905.6875955454545</c:v>
                </c:pt>
                <c:pt idx="37">
                  <c:v>1922.2368817272727</c:v>
                </c:pt>
                <c:pt idx="38">
                  <c:v>1939.6799997272726</c:v>
                </c:pt>
                <c:pt idx="39">
                  <c:v>1949.9896972727272</c:v>
                </c:pt>
                <c:pt idx="40">
                  <c:v>1935.3813411818182</c:v>
                </c:pt>
                <c:pt idx="41">
                  <c:v>1936.9030935454546</c:v>
                </c:pt>
                <c:pt idx="42">
                  <c:v>1967.7675489999999</c:v>
                </c:pt>
                <c:pt idx="43">
                  <c:v>1978.5997498181819</c:v>
                </c:pt>
                <c:pt idx="44">
                  <c:v>1990.1174716363637</c:v>
                </c:pt>
                <c:pt idx="45">
                  <c:v>1986.1653021818181</c:v>
                </c:pt>
                <c:pt idx="46">
                  <c:v>2007.2852271818181</c:v>
                </c:pt>
                <c:pt idx="47">
                  <c:v>2028.4183659090909</c:v>
                </c:pt>
                <c:pt idx="48">
                  <c:v>2059.6314300909089</c:v>
                </c:pt>
                <c:pt idx="49">
                  <c:v>2058.8454620909092</c:v>
                </c:pt>
                <c:pt idx="50">
                  <c:v>2080.7096146363638</c:v>
                </c:pt>
                <c:pt idx="51">
                  <c:v>2092.0138001818182</c:v>
                </c:pt>
                <c:pt idx="52">
                  <c:v>2082.3305164545454</c:v>
                </c:pt>
                <c:pt idx="53">
                  <c:v>2045.726603909091</c:v>
                </c:pt>
                <c:pt idx="54">
                  <c:v>2058.9466962727274</c:v>
                </c:pt>
                <c:pt idx="55">
                  <c:v>2055.3773769999998</c:v>
                </c:pt>
                <c:pt idx="56">
                  <c:v>2065.2034990909092</c:v>
                </c:pt>
                <c:pt idx="57">
                  <c:v>2099.2538742727274</c:v>
                </c:pt>
                <c:pt idx="58">
                  <c:v>2124.0456077272729</c:v>
                </c:pt>
                <c:pt idx="59">
                  <c:v>2121.475746909091</c:v>
                </c:pt>
                <c:pt idx="60">
                  <c:v>2091.8020526363634</c:v>
                </c:pt>
                <c:pt idx="61">
                  <c:v>2088.3925569090911</c:v>
                </c:pt>
                <c:pt idx="62">
                  <c:v>2039.476012909091</c:v>
                </c:pt>
                <c:pt idx="63">
                  <c:v>2035.9528451818182</c:v>
                </c:pt>
                <c:pt idx="64">
                  <c:v>2049.3956806363635</c:v>
                </c:pt>
                <c:pt idx="65">
                  <c:v>2063.0538623636362</c:v>
                </c:pt>
                <c:pt idx="66">
                  <c:v>2056.603349181818</c:v>
                </c:pt>
                <c:pt idx="67">
                  <c:v>2059.0374556363636</c:v>
                </c:pt>
                <c:pt idx="68">
                  <c:v>2042.0012913636363</c:v>
                </c:pt>
                <c:pt idx="69">
                  <c:v>2009.7382798181818</c:v>
                </c:pt>
                <c:pt idx="70">
                  <c:v>1972.0828381818183</c:v>
                </c:pt>
                <c:pt idx="71">
                  <c:v>1953.1385109090909</c:v>
                </c:pt>
                <c:pt idx="72">
                  <c:v>1914.1131744545455</c:v>
                </c:pt>
                <c:pt idx="73">
                  <c:v>1840.638329909091</c:v>
                </c:pt>
                <c:pt idx="74">
                  <c:v>1782.6401575454545</c:v>
                </c:pt>
                <c:pt idx="75">
                  <c:v>1723.3830390000001</c:v>
                </c:pt>
                <c:pt idx="76">
                  <c:v>1655.5434339090909</c:v>
                </c:pt>
                <c:pt idx="77">
                  <c:v>1596.0759414545455</c:v>
                </c:pt>
                <c:pt idx="78">
                  <c:v>1563.5111461818183</c:v>
                </c:pt>
                <c:pt idx="79">
                  <c:v>1566.8280001818182</c:v>
                </c:pt>
                <c:pt idx="80">
                  <c:v>1609.9683162727272</c:v>
                </c:pt>
                <c:pt idx="81">
                  <c:v>1646.6105809090909</c:v>
                </c:pt>
                <c:pt idx="82">
                  <c:v>1671.1799901818181</c:v>
                </c:pt>
                <c:pt idx="83">
                  <c:v>1682.4964172727273</c:v>
                </c:pt>
                <c:pt idx="84">
                  <c:v>1693.3861091818183</c:v>
                </c:pt>
                <c:pt idx="85">
                  <c:v>1740.507247</c:v>
                </c:pt>
                <c:pt idx="86">
                  <c:v>1798.1577272727272</c:v>
                </c:pt>
                <c:pt idx="87">
                  <c:v>1832.8523547272728</c:v>
                </c:pt>
                <c:pt idx="88">
                  <c:v>1855.8615411818182</c:v>
                </c:pt>
                <c:pt idx="89">
                  <c:v>1904.8875703636363</c:v>
                </c:pt>
                <c:pt idx="90">
                  <c:v>1913.5433806363637</c:v>
                </c:pt>
                <c:pt idx="91">
                  <c:v>1918.7821057272727</c:v>
                </c:pt>
                <c:pt idx="92">
                  <c:v>1926.0086023636363</c:v>
                </c:pt>
                <c:pt idx="93">
                  <c:v>1955.2635670909092</c:v>
                </c:pt>
                <c:pt idx="94">
                  <c:v>1941.3007471818182</c:v>
                </c:pt>
                <c:pt idx="95">
                  <c:v>1928.5318962727272</c:v>
                </c:pt>
                <c:pt idx="96">
                  <c:v>1958.4925011818182</c:v>
                </c:pt>
                <c:pt idx="97">
                  <c:v>1968.3144863636364</c:v>
                </c:pt>
                <c:pt idx="98">
                  <c:v>1962.9721554545454</c:v>
                </c:pt>
                <c:pt idx="99">
                  <c:v>1985.4557971818181</c:v>
                </c:pt>
                <c:pt idx="100">
                  <c:v>1983.3934448181817</c:v>
                </c:pt>
                <c:pt idx="101">
                  <c:v>1969.8731170909091</c:v>
                </c:pt>
                <c:pt idx="102">
                  <c:v>1962.8830836363636</c:v>
                </c:pt>
                <c:pt idx="103">
                  <c:v>1960.4825090909092</c:v>
                </c:pt>
                <c:pt idx="104">
                  <c:v>1964.3620990909092</c:v>
                </c:pt>
                <c:pt idx="105">
                  <c:v>1963.9901188181818</c:v>
                </c:pt>
                <c:pt idx="106">
                  <c:v>1995.6611063636365</c:v>
                </c:pt>
                <c:pt idx="107">
                  <c:v>1995.8005481818182</c:v>
                </c:pt>
                <c:pt idx="108">
                  <c:v>1938.4307734545455</c:v>
                </c:pt>
                <c:pt idx="109">
                  <c:v>1869.3163027272726</c:v>
                </c:pt>
                <c:pt idx="110">
                  <c:v>1811.5663941818182</c:v>
                </c:pt>
                <c:pt idx="111">
                  <c:v>1757.5272080909092</c:v>
                </c:pt>
                <c:pt idx="112">
                  <c:v>1726.2765423636363</c:v>
                </c:pt>
                <c:pt idx="113">
                  <c:v>1713.470912090909</c:v>
                </c:pt>
                <c:pt idx="114">
                  <c:v>1674.9287694545455</c:v>
                </c:pt>
                <c:pt idx="115">
                  <c:v>1620.2174557272726</c:v>
                </c:pt>
                <c:pt idx="116">
                  <c:v>1572.2263492727272</c:v>
                </c:pt>
                <c:pt idx="117">
                  <c:v>1539.2613773636363</c:v>
                </c:pt>
                <c:pt idx="118">
                  <c:v>1493.9950627272726</c:v>
                </c:pt>
                <c:pt idx="119">
                  <c:v>1448.7975269999999</c:v>
                </c:pt>
                <c:pt idx="120">
                  <c:v>1423.1808777272727</c:v>
                </c:pt>
                <c:pt idx="121">
                  <c:v>1438.9202272727273</c:v>
                </c:pt>
                <c:pt idx="122">
                  <c:v>1423.1237350909091</c:v>
                </c:pt>
                <c:pt idx="123">
                  <c:v>1422.6057053636364</c:v>
                </c:pt>
                <c:pt idx="124">
                  <c:v>1416.5037598181818</c:v>
                </c:pt>
                <c:pt idx="125">
                  <c:v>1426.6309190909092</c:v>
                </c:pt>
                <c:pt idx="126">
                  <c:v>1453.8973801818181</c:v>
                </c:pt>
                <c:pt idx="127">
                  <c:v>1486.6285167272727</c:v>
                </c:pt>
                <c:pt idx="128">
                  <c:v>1490.871537090909</c:v>
                </c:pt>
                <c:pt idx="129">
                  <c:v>1439.7066038181817</c:v>
                </c:pt>
                <c:pt idx="130">
                  <c:v>1390.2697442727272</c:v>
                </c:pt>
                <c:pt idx="131">
                  <c:v>1343.0244672727272</c:v>
                </c:pt>
                <c:pt idx="132">
                  <c:v>1299.8476933636364</c:v>
                </c:pt>
                <c:pt idx="133">
                  <c:v>1248.4693342727273</c:v>
                </c:pt>
                <c:pt idx="134">
                  <c:v>1252.6161126363636</c:v>
                </c:pt>
                <c:pt idx="135">
                  <c:v>1265.6579572727273</c:v>
                </c:pt>
                <c:pt idx="136">
                  <c:v>1247.783468909091</c:v>
                </c:pt>
                <c:pt idx="137">
                  <c:v>1221.7835573636364</c:v>
                </c:pt>
                <c:pt idx="138">
                  <c:v>1217.9226219090908</c:v>
                </c:pt>
                <c:pt idx="139">
                  <c:v>1223.8155870000001</c:v>
                </c:pt>
                <c:pt idx="140">
                  <c:v>1246.4195023636364</c:v>
                </c:pt>
                <c:pt idx="141">
                  <c:v>1290.8037607272727</c:v>
                </c:pt>
                <c:pt idx="142">
                  <c:v>1326.6273894545454</c:v>
                </c:pt>
                <c:pt idx="143">
                  <c:v>1352.6109284545455</c:v>
                </c:pt>
                <c:pt idx="144">
                  <c:v>1345.9460838181817</c:v>
                </c:pt>
                <c:pt idx="145">
                  <c:v>1343.4927047272727</c:v>
                </c:pt>
                <c:pt idx="146">
                  <c:v>1339.9197909090908</c:v>
                </c:pt>
                <c:pt idx="147">
                  <c:v>1333.3478755454546</c:v>
                </c:pt>
                <c:pt idx="148">
                  <c:v>1345.9188413636364</c:v>
                </c:pt>
                <c:pt idx="149">
                  <c:v>1346.3689004545454</c:v>
                </c:pt>
                <c:pt idx="150">
                  <c:v>1305.4086890000001</c:v>
                </c:pt>
                <c:pt idx="151">
                  <c:v>1271.935435909091</c:v>
                </c:pt>
                <c:pt idx="152">
                  <c:v>1232.6823916363637</c:v>
                </c:pt>
                <c:pt idx="153">
                  <c:v>1196.5172801818183</c:v>
                </c:pt>
                <c:pt idx="154">
                  <c:v>1168.6551550909091</c:v>
                </c:pt>
                <c:pt idx="155">
                  <c:v>1154.4548846363637</c:v>
                </c:pt>
                <c:pt idx="156">
                  <c:v>1142.7773470909092</c:v>
                </c:pt>
                <c:pt idx="157">
                  <c:v>1105.2653290000001</c:v>
                </c:pt>
                <c:pt idx="158">
                  <c:v>1043.6051745454545</c:v>
                </c:pt>
                <c:pt idx="159">
                  <c:v>976.61038118181818</c:v>
                </c:pt>
                <c:pt idx="160">
                  <c:v>944.47777645454551</c:v>
                </c:pt>
                <c:pt idx="161">
                  <c:v>906.105099</c:v>
                </c:pt>
                <c:pt idx="162">
                  <c:v>897.72008018181816</c:v>
                </c:pt>
                <c:pt idx="163">
                  <c:v>942.92804390909089</c:v>
                </c:pt>
                <c:pt idx="164">
                  <c:v>980.14835300000004</c:v>
                </c:pt>
                <c:pt idx="165">
                  <c:v>966.83133299999997</c:v>
                </c:pt>
                <c:pt idx="166">
                  <c:v>926.96359681818183</c:v>
                </c:pt>
                <c:pt idx="167">
                  <c:v>948.18446690909093</c:v>
                </c:pt>
                <c:pt idx="168">
                  <c:v>977.33524072727278</c:v>
                </c:pt>
                <c:pt idx="169">
                  <c:v>1032.1964750909092</c:v>
                </c:pt>
                <c:pt idx="170">
                  <c:v>1061.7900499090908</c:v>
                </c:pt>
                <c:pt idx="171">
                  <c:v>1087.5935031818183</c:v>
                </c:pt>
                <c:pt idx="172">
                  <c:v>1115.0656260000001</c:v>
                </c:pt>
                <c:pt idx="173">
                  <c:v>1153.2678939090908</c:v>
                </c:pt>
                <c:pt idx="174">
                  <c:v>1187.8862076363637</c:v>
                </c:pt>
                <c:pt idx="175">
                  <c:v>1224.0476938181819</c:v>
                </c:pt>
                <c:pt idx="176">
                  <c:v>1261.9775762727272</c:v>
                </c:pt>
                <c:pt idx="177">
                  <c:v>1278.6695535454546</c:v>
                </c:pt>
                <c:pt idx="178">
                  <c:v>1276.4611602727273</c:v>
                </c:pt>
                <c:pt idx="179">
                  <c:v>1277.954553</c:v>
                </c:pt>
                <c:pt idx="180">
                  <c:v>1310.4188791818183</c:v>
                </c:pt>
                <c:pt idx="181">
                  <c:v>1361.943004</c:v>
                </c:pt>
                <c:pt idx="182">
                  <c:v>1402.8813877272728</c:v>
                </c:pt>
                <c:pt idx="183">
                  <c:v>1412.7111644545455</c:v>
                </c:pt>
                <c:pt idx="184">
                  <c:v>1409.5562609999999</c:v>
                </c:pt>
                <c:pt idx="185">
                  <c:v>1402.6108766363636</c:v>
                </c:pt>
                <c:pt idx="186">
                  <c:v>1390.524726909091</c:v>
                </c:pt>
                <c:pt idx="187">
                  <c:v>1367.1643176363636</c:v>
                </c:pt>
                <c:pt idx="188">
                  <c:v>1370.1187560000001</c:v>
                </c:pt>
                <c:pt idx="189">
                  <c:v>1369.6949012727273</c:v>
                </c:pt>
                <c:pt idx="190">
                  <c:v>1372.7351707272728</c:v>
                </c:pt>
                <c:pt idx="191">
                  <c:v>1387.743372909091</c:v>
                </c:pt>
                <c:pt idx="192">
                  <c:v>1428.5400694545453</c:v>
                </c:pt>
                <c:pt idx="193">
                  <c:v>1455.3509598181818</c:v>
                </c:pt>
                <c:pt idx="194">
                  <c:v>1459.6519482727272</c:v>
                </c:pt>
                <c:pt idx="195">
                  <c:v>1439.1005393636365</c:v>
                </c:pt>
                <c:pt idx="196">
                  <c:v>1396.8363117272727</c:v>
                </c:pt>
                <c:pt idx="197">
                  <c:v>1411.5972398181818</c:v>
                </c:pt>
                <c:pt idx="198">
                  <c:v>1406.5324177272728</c:v>
                </c:pt>
                <c:pt idx="199">
                  <c:v>1390.0032939090909</c:v>
                </c:pt>
                <c:pt idx="200">
                  <c:v>1403.7976310909091</c:v>
                </c:pt>
                <c:pt idx="201">
                  <c:v>1434.2390688181817</c:v>
                </c:pt>
                <c:pt idx="202">
                  <c:v>1443.9054812727272</c:v>
                </c:pt>
                <c:pt idx="203">
                  <c:v>1442.5171102727272</c:v>
                </c:pt>
                <c:pt idx="204">
                  <c:v>1432.1348726363635</c:v>
                </c:pt>
                <c:pt idx="205">
                  <c:v>1418.7881734545454</c:v>
                </c:pt>
                <c:pt idx="206">
                  <c:v>1387.6497688181819</c:v>
                </c:pt>
                <c:pt idx="207">
                  <c:v>1329.4374626363635</c:v>
                </c:pt>
                <c:pt idx="208">
                  <c:v>1289.9013508181818</c:v>
                </c:pt>
                <c:pt idx="209">
                  <c:v>1245.9948602727272</c:v>
                </c:pt>
                <c:pt idx="210">
                  <c:v>1251.0111810000001</c:v>
                </c:pt>
                <c:pt idx="211">
                  <c:v>1252.4214851818181</c:v>
                </c:pt>
                <c:pt idx="212">
                  <c:v>1284.2950855454546</c:v>
                </c:pt>
                <c:pt idx="213">
                  <c:v>1287.9746500909091</c:v>
                </c:pt>
                <c:pt idx="214">
                  <c:v>1273.2600359090909</c:v>
                </c:pt>
                <c:pt idx="215">
                  <c:v>1271.8130594545455</c:v>
                </c:pt>
                <c:pt idx="216">
                  <c:v>1280.4367086363636</c:v>
                </c:pt>
                <c:pt idx="217">
                  <c:v>1270.2403941818181</c:v>
                </c:pt>
                <c:pt idx="218">
                  <c:v>1259.0984958181818</c:v>
                </c:pt>
                <c:pt idx="219">
                  <c:v>1269.2141306363637</c:v>
                </c:pt>
                <c:pt idx="220">
                  <c:v>1280.4476678181818</c:v>
                </c:pt>
                <c:pt idx="221">
                  <c:v>1279.6113364545454</c:v>
                </c:pt>
                <c:pt idx="222">
                  <c:v>1279.7776998181819</c:v>
                </c:pt>
                <c:pt idx="223">
                  <c:v>1278.3072405454545</c:v>
                </c:pt>
                <c:pt idx="224">
                  <c:v>1278.5614794545454</c:v>
                </c:pt>
                <c:pt idx="225">
                  <c:v>1288.795834</c:v>
                </c:pt>
                <c:pt idx="226">
                  <c:v>1302.0755550909091</c:v>
                </c:pt>
                <c:pt idx="227">
                  <c:v>1314.2431765454546</c:v>
                </c:pt>
                <c:pt idx="228">
                  <c:v>1321.9739384545455</c:v>
                </c:pt>
                <c:pt idx="229">
                  <c:v>1329.5292463636363</c:v>
                </c:pt>
                <c:pt idx="230">
                  <c:v>1345.2811730000001</c:v>
                </c:pt>
                <c:pt idx="231">
                  <c:v>1359.6728418181817</c:v>
                </c:pt>
                <c:pt idx="232">
                  <c:v>1392.6713018181817</c:v>
                </c:pt>
                <c:pt idx="233">
                  <c:v>1431.0171271818181</c:v>
                </c:pt>
                <c:pt idx="234">
                  <c:v>1448.537211909091</c:v>
                </c:pt>
                <c:pt idx="235">
                  <c:v>1435.2194602727272</c:v>
                </c:pt>
                <c:pt idx="236">
                  <c:v>1428.074257090909</c:v>
                </c:pt>
                <c:pt idx="237">
                  <c:v>1409.8226976363637</c:v>
                </c:pt>
                <c:pt idx="238">
                  <c:v>1433.0081762727273</c:v>
                </c:pt>
                <c:pt idx="239">
                  <c:v>1437.9034461818183</c:v>
                </c:pt>
                <c:pt idx="240">
                  <c:v>1451.5620683636364</c:v>
                </c:pt>
                <c:pt idx="241">
                  <c:v>1464.0984098181818</c:v>
                </c:pt>
                <c:pt idx="242">
                  <c:v>1472.4623998181819</c:v>
                </c:pt>
                <c:pt idx="243">
                  <c:v>1470.2035209999999</c:v>
                </c:pt>
                <c:pt idx="244">
                  <c:v>1461.4396350909092</c:v>
                </c:pt>
                <c:pt idx="245">
                  <c:v>1462.4049631818182</c:v>
                </c:pt>
                <c:pt idx="246">
                  <c:v>1461.1232395454545</c:v>
                </c:pt>
                <c:pt idx="247">
                  <c:v>1453.4963794545454</c:v>
                </c:pt>
                <c:pt idx="248">
                  <c:v>1433.222943090909</c:v>
                </c:pt>
                <c:pt idx="249">
                  <c:v>1396.5244427272728</c:v>
                </c:pt>
                <c:pt idx="250">
                  <c:v>1382.0230036363637</c:v>
                </c:pt>
                <c:pt idx="251">
                  <c:v>1367.6853206363637</c:v>
                </c:pt>
                <c:pt idx="252">
                  <c:v>1367.8865940000001</c:v>
                </c:pt>
                <c:pt idx="253">
                  <c:v>1395.1623495454546</c:v>
                </c:pt>
                <c:pt idx="254">
                  <c:v>1399.307999909091</c:v>
                </c:pt>
                <c:pt idx="255">
                  <c:v>1383.825957090909</c:v>
                </c:pt>
                <c:pt idx="256">
                  <c:v>1379.5943443636363</c:v>
                </c:pt>
                <c:pt idx="257">
                  <c:v>1388.021892090909</c:v>
                </c:pt>
                <c:pt idx="258">
                  <c:v>1384.5076332727272</c:v>
                </c:pt>
                <c:pt idx="259">
                  <c:v>1381.5195095454546</c:v>
                </c:pt>
                <c:pt idx="260">
                  <c:v>1395.1216465454545</c:v>
                </c:pt>
                <c:pt idx="261">
                  <c:v>1418.2548113636365</c:v>
                </c:pt>
                <c:pt idx="262">
                  <c:v>1424.6022633636364</c:v>
                </c:pt>
                <c:pt idx="263">
                  <c:v>1414.0125441818182</c:v>
                </c:pt>
                <c:pt idx="264">
                  <c:v>1403.1352967272728</c:v>
                </c:pt>
                <c:pt idx="265">
                  <c:v>1388.9333473636364</c:v>
                </c:pt>
                <c:pt idx="266">
                  <c:v>1395.1062549090909</c:v>
                </c:pt>
                <c:pt idx="267">
                  <c:v>1426.242013090909</c:v>
                </c:pt>
                <c:pt idx="268">
                  <c:v>1453.5281530909092</c:v>
                </c:pt>
                <c:pt idx="269">
                  <c:v>1457.3267900909091</c:v>
                </c:pt>
                <c:pt idx="270">
                  <c:v>1456.6925189999999</c:v>
                </c:pt>
                <c:pt idx="271">
                  <c:v>1431.3320971818182</c:v>
                </c:pt>
                <c:pt idx="272">
                  <c:v>1417.6643770909091</c:v>
                </c:pt>
                <c:pt idx="273">
                  <c:v>1420.0795039090908</c:v>
                </c:pt>
                <c:pt idx="274">
                  <c:v>1442.475445</c:v>
                </c:pt>
                <c:pt idx="275">
                  <c:v>1469.4454498181817</c:v>
                </c:pt>
                <c:pt idx="276">
                  <c:v>1483.2948429090909</c:v>
                </c:pt>
                <c:pt idx="277">
                  <c:v>1485.4095457272726</c:v>
                </c:pt>
                <c:pt idx="278">
                  <c:v>1488.5148943636364</c:v>
                </c:pt>
                <c:pt idx="279">
                  <c:v>1498.7120365454546</c:v>
                </c:pt>
                <c:pt idx="280">
                  <c:v>1516.6701032727274</c:v>
                </c:pt>
                <c:pt idx="281">
                  <c:v>1550.6711268181818</c:v>
                </c:pt>
                <c:pt idx="282">
                  <c:v>1571.8271563636363</c:v>
                </c:pt>
                <c:pt idx="283">
                  <c:v>1559.5616962727272</c:v>
                </c:pt>
                <c:pt idx="284">
                  <c:v>1545.027597</c:v>
                </c:pt>
                <c:pt idx="285">
                  <c:v>1535.3549544545454</c:v>
                </c:pt>
                <c:pt idx="286">
                  <c:v>1525.4006790000001</c:v>
                </c:pt>
                <c:pt idx="287">
                  <c:v>1525.4179512727274</c:v>
                </c:pt>
                <c:pt idx="288">
                  <c:v>1579.081912909091</c:v>
                </c:pt>
                <c:pt idx="289">
                  <c:v>1629.2093422727273</c:v>
                </c:pt>
                <c:pt idx="290">
                  <c:v>1655.5718987272728</c:v>
                </c:pt>
                <c:pt idx="291">
                  <c:v>1652.4705225454545</c:v>
                </c:pt>
                <c:pt idx="292">
                  <c:v>1641.4170105454546</c:v>
                </c:pt>
                <c:pt idx="293">
                  <c:v>1640.626665090909</c:v>
                </c:pt>
                <c:pt idx="294">
                  <c:v>1654.7190819090908</c:v>
                </c:pt>
                <c:pt idx="295">
                  <c:v>1702.0506426363636</c:v>
                </c:pt>
                <c:pt idx="296">
                  <c:v>1757.4821535454546</c:v>
                </c:pt>
                <c:pt idx="297">
                  <c:v>1780.5681575454546</c:v>
                </c:pt>
                <c:pt idx="298">
                  <c:v>1798.2764159999999</c:v>
                </c:pt>
                <c:pt idx="299">
                  <c:v>1815.1030380909092</c:v>
                </c:pt>
                <c:pt idx="300">
                  <c:v>1822.6278589090909</c:v>
                </c:pt>
                <c:pt idx="301">
                  <c:v>1845.4950900909091</c:v>
                </c:pt>
                <c:pt idx="302">
                  <c:v>1891.3440813636364</c:v>
                </c:pt>
                <c:pt idx="303">
                  <c:v>1929.2131228181818</c:v>
                </c:pt>
                <c:pt idx="304">
                  <c:v>1982.5841013636364</c:v>
                </c:pt>
                <c:pt idx="305">
                  <c:v>1990.0007725454545</c:v>
                </c:pt>
                <c:pt idx="306">
                  <c:v>2000.2541313636364</c:v>
                </c:pt>
                <c:pt idx="307">
                  <c:v>1991.7407394545455</c:v>
                </c:pt>
                <c:pt idx="308">
                  <c:v>1983.3963435454546</c:v>
                </c:pt>
                <c:pt idx="309">
                  <c:v>2006.9289100909091</c:v>
                </c:pt>
                <c:pt idx="310">
                  <c:v>2051.1671581818182</c:v>
                </c:pt>
                <c:pt idx="311">
                  <c:v>2085.3046009999998</c:v>
                </c:pt>
                <c:pt idx="312">
                  <c:v>2102.0517569090907</c:v>
                </c:pt>
                <c:pt idx="313">
                  <c:v>2114.4453884545455</c:v>
                </c:pt>
                <c:pt idx="314">
                  <c:v>2125.5690675454543</c:v>
                </c:pt>
                <c:pt idx="315">
                  <c:v>2146.9709636363636</c:v>
                </c:pt>
                <c:pt idx="316">
                  <c:v>2191.3528404545455</c:v>
                </c:pt>
                <c:pt idx="317">
                  <c:v>2214.3669737272726</c:v>
                </c:pt>
                <c:pt idx="318">
                  <c:v>2238.152946909091</c:v>
                </c:pt>
                <c:pt idx="319">
                  <c:v>2258.8525007272729</c:v>
                </c:pt>
                <c:pt idx="320">
                  <c:v>2252.597725818182</c:v>
                </c:pt>
                <c:pt idx="321">
                  <c:v>2263.805315909091</c:v>
                </c:pt>
                <c:pt idx="322">
                  <c:v>2282.7500892727271</c:v>
                </c:pt>
                <c:pt idx="323">
                  <c:v>2307.7610378181816</c:v>
                </c:pt>
                <c:pt idx="324">
                  <c:v>2315.6511723636363</c:v>
                </c:pt>
                <c:pt idx="325">
                  <c:v>2324.2850007272727</c:v>
                </c:pt>
                <c:pt idx="326">
                  <c:v>2317.8928512727271</c:v>
                </c:pt>
                <c:pt idx="327">
                  <c:v>2308.2453258181818</c:v>
                </c:pt>
                <c:pt idx="328">
                  <c:v>2267.8202920909089</c:v>
                </c:pt>
                <c:pt idx="329">
                  <c:v>2252.5009789999999</c:v>
                </c:pt>
                <c:pt idx="330">
                  <c:v>2248.2361877272729</c:v>
                </c:pt>
                <c:pt idx="331">
                  <c:v>2251.3582592727271</c:v>
                </c:pt>
                <c:pt idx="332">
                  <c:v>2227.6872152727274</c:v>
                </c:pt>
                <c:pt idx="333">
                  <c:v>2219.7689219090907</c:v>
                </c:pt>
                <c:pt idx="334">
                  <c:v>2204.6825045454543</c:v>
                </c:pt>
                <c:pt idx="335">
                  <c:v>2168.2014445454547</c:v>
                </c:pt>
                <c:pt idx="336">
                  <c:v>2142.4014503636363</c:v>
                </c:pt>
                <c:pt idx="337">
                  <c:v>2141.1485430909092</c:v>
                </c:pt>
                <c:pt idx="338">
                  <c:v>2155.8263031818183</c:v>
                </c:pt>
                <c:pt idx="339">
                  <c:v>2147.7339832727271</c:v>
                </c:pt>
                <c:pt idx="340">
                  <c:v>2134.0626378181819</c:v>
                </c:pt>
                <c:pt idx="341">
                  <c:v>2103.5116426363638</c:v>
                </c:pt>
                <c:pt idx="342">
                  <c:v>2077.3705131818183</c:v>
                </c:pt>
                <c:pt idx="343">
                  <c:v>2053.8688472727272</c:v>
                </c:pt>
                <c:pt idx="344">
                  <c:v>2042.8575896363636</c:v>
                </c:pt>
                <c:pt idx="345">
                  <c:v>2031.2294000909092</c:v>
                </c:pt>
                <c:pt idx="346">
                  <c:v>1998.2931541818182</c:v>
                </c:pt>
                <c:pt idx="347">
                  <c:v>1955.9504939999999</c:v>
                </c:pt>
                <c:pt idx="348">
                  <c:v>1937.7555546363637</c:v>
                </c:pt>
                <c:pt idx="349">
                  <c:v>1911.0971489999999</c:v>
                </c:pt>
                <c:pt idx="350">
                  <c:v>1904.4060043636364</c:v>
                </c:pt>
                <c:pt idx="351">
                  <c:v>1917.0434774545454</c:v>
                </c:pt>
                <c:pt idx="352">
                  <c:v>1917.556619</c:v>
                </c:pt>
                <c:pt idx="353">
                  <c:v>1938.950801</c:v>
                </c:pt>
                <c:pt idx="354">
                  <c:v>1943.7653190000001</c:v>
                </c:pt>
                <c:pt idx="355">
                  <c:v>1948.9990009999999</c:v>
                </c:pt>
                <c:pt idx="356">
                  <c:v>1929.4446555454545</c:v>
                </c:pt>
                <c:pt idx="357">
                  <c:v>1933.3387835454546</c:v>
                </c:pt>
                <c:pt idx="358">
                  <c:v>1940.3493251818181</c:v>
                </c:pt>
                <c:pt idx="359">
                  <c:v>1959.4005478181818</c:v>
                </c:pt>
                <c:pt idx="360">
                  <c:v>1975.3175752727273</c:v>
                </c:pt>
                <c:pt idx="361">
                  <c:v>1971.1885823636364</c:v>
                </c:pt>
                <c:pt idx="362">
                  <c:v>1995.4734700909091</c:v>
                </c:pt>
                <c:pt idx="363">
                  <c:v>1988.2122971818183</c:v>
                </c:pt>
                <c:pt idx="364">
                  <c:v>2010.7244290909091</c:v>
                </c:pt>
              </c:numCache>
            </c:numRef>
          </c:val>
          <c:smooth val="0"/>
          <c:extLst>
            <c:ext xmlns:c16="http://schemas.microsoft.com/office/drawing/2014/chart" uri="{C3380CC4-5D6E-409C-BE32-E72D297353CC}">
              <c16:uniqueId val="{00000003-63DB-4537-A027-B29E793598FC}"/>
            </c:ext>
          </c:extLst>
        </c:ser>
        <c:ser>
          <c:idx val="4"/>
          <c:order val="4"/>
          <c:tx>
            <c:strRef>
              <c:f>'Figure 12'!$F$2</c:f>
              <c:strCache>
                <c:ptCount val="1"/>
                <c:pt idx="0">
                  <c:v>2023/24</c:v>
                </c:pt>
              </c:strCache>
            </c:strRef>
          </c:tx>
          <c:spPr>
            <a:ln w="28575" cap="rnd">
              <a:solidFill>
                <a:schemeClr val="accent5"/>
              </a:solidFill>
              <a:round/>
            </a:ln>
            <a:effectLst/>
          </c:spPr>
          <c:marker>
            <c:symbol val="none"/>
          </c:marker>
          <c:cat>
            <c:numRef>
              <c:f>'Figure 12'!$A$3:$A$368</c:f>
              <c:numCache>
                <c:formatCode>m/d/yyyy</c:formatCode>
                <c:ptCount val="366"/>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pt idx="92">
                  <c:v>44927</c:v>
                </c:pt>
                <c:pt idx="93">
                  <c:v>44928</c:v>
                </c:pt>
                <c:pt idx="94">
                  <c:v>44929</c:v>
                </c:pt>
                <c:pt idx="95">
                  <c:v>44930</c:v>
                </c:pt>
                <c:pt idx="96">
                  <c:v>44931</c:v>
                </c:pt>
                <c:pt idx="97">
                  <c:v>44932</c:v>
                </c:pt>
                <c:pt idx="98">
                  <c:v>44933</c:v>
                </c:pt>
                <c:pt idx="99">
                  <c:v>44934</c:v>
                </c:pt>
                <c:pt idx="100">
                  <c:v>44935</c:v>
                </c:pt>
                <c:pt idx="101">
                  <c:v>44936</c:v>
                </c:pt>
                <c:pt idx="102">
                  <c:v>44937</c:v>
                </c:pt>
                <c:pt idx="103">
                  <c:v>44938</c:v>
                </c:pt>
                <c:pt idx="104">
                  <c:v>44939</c:v>
                </c:pt>
                <c:pt idx="105">
                  <c:v>44940</c:v>
                </c:pt>
                <c:pt idx="106">
                  <c:v>44941</c:v>
                </c:pt>
                <c:pt idx="107">
                  <c:v>44942</c:v>
                </c:pt>
                <c:pt idx="108">
                  <c:v>44943</c:v>
                </c:pt>
                <c:pt idx="109">
                  <c:v>44944</c:v>
                </c:pt>
                <c:pt idx="110">
                  <c:v>44945</c:v>
                </c:pt>
                <c:pt idx="111">
                  <c:v>44946</c:v>
                </c:pt>
                <c:pt idx="112">
                  <c:v>44947</c:v>
                </c:pt>
                <c:pt idx="113">
                  <c:v>44948</c:v>
                </c:pt>
                <c:pt idx="114">
                  <c:v>44949</c:v>
                </c:pt>
                <c:pt idx="115">
                  <c:v>44950</c:v>
                </c:pt>
                <c:pt idx="116">
                  <c:v>44951</c:v>
                </c:pt>
                <c:pt idx="117">
                  <c:v>44952</c:v>
                </c:pt>
                <c:pt idx="118">
                  <c:v>44953</c:v>
                </c:pt>
                <c:pt idx="119">
                  <c:v>44954</c:v>
                </c:pt>
                <c:pt idx="120">
                  <c:v>44955</c:v>
                </c:pt>
                <c:pt idx="121">
                  <c:v>44956</c:v>
                </c:pt>
                <c:pt idx="122">
                  <c:v>44957</c:v>
                </c:pt>
                <c:pt idx="123">
                  <c:v>44958</c:v>
                </c:pt>
                <c:pt idx="124">
                  <c:v>44959</c:v>
                </c:pt>
                <c:pt idx="125">
                  <c:v>44960</c:v>
                </c:pt>
                <c:pt idx="126">
                  <c:v>44961</c:v>
                </c:pt>
                <c:pt idx="127">
                  <c:v>44962</c:v>
                </c:pt>
                <c:pt idx="128">
                  <c:v>44963</c:v>
                </c:pt>
                <c:pt idx="129">
                  <c:v>44964</c:v>
                </c:pt>
                <c:pt idx="130">
                  <c:v>44965</c:v>
                </c:pt>
                <c:pt idx="131">
                  <c:v>44966</c:v>
                </c:pt>
                <c:pt idx="132">
                  <c:v>44967</c:v>
                </c:pt>
                <c:pt idx="133">
                  <c:v>44968</c:v>
                </c:pt>
                <c:pt idx="134">
                  <c:v>44969</c:v>
                </c:pt>
                <c:pt idx="135">
                  <c:v>44970</c:v>
                </c:pt>
                <c:pt idx="136">
                  <c:v>44971</c:v>
                </c:pt>
                <c:pt idx="137">
                  <c:v>44972</c:v>
                </c:pt>
                <c:pt idx="138">
                  <c:v>44973</c:v>
                </c:pt>
                <c:pt idx="139">
                  <c:v>44974</c:v>
                </c:pt>
                <c:pt idx="140">
                  <c:v>44975</c:v>
                </c:pt>
                <c:pt idx="141">
                  <c:v>44976</c:v>
                </c:pt>
                <c:pt idx="142">
                  <c:v>44977</c:v>
                </c:pt>
                <c:pt idx="143">
                  <c:v>44978</c:v>
                </c:pt>
                <c:pt idx="144">
                  <c:v>44979</c:v>
                </c:pt>
                <c:pt idx="145">
                  <c:v>44980</c:v>
                </c:pt>
                <c:pt idx="146">
                  <c:v>44981</c:v>
                </c:pt>
                <c:pt idx="147">
                  <c:v>44982</c:v>
                </c:pt>
                <c:pt idx="148">
                  <c:v>44983</c:v>
                </c:pt>
                <c:pt idx="149">
                  <c:v>44984</c:v>
                </c:pt>
                <c:pt idx="150">
                  <c:v>44985</c:v>
                </c:pt>
                <c:pt idx="151">
                  <c:v>44986</c:v>
                </c:pt>
                <c:pt idx="152">
                  <c:v>44987</c:v>
                </c:pt>
                <c:pt idx="153">
                  <c:v>44988</c:v>
                </c:pt>
                <c:pt idx="154">
                  <c:v>44989</c:v>
                </c:pt>
                <c:pt idx="155">
                  <c:v>44990</c:v>
                </c:pt>
                <c:pt idx="156">
                  <c:v>44991</c:v>
                </c:pt>
                <c:pt idx="157">
                  <c:v>44992</c:v>
                </c:pt>
                <c:pt idx="158">
                  <c:v>44993</c:v>
                </c:pt>
                <c:pt idx="159">
                  <c:v>44994</c:v>
                </c:pt>
                <c:pt idx="160">
                  <c:v>44995</c:v>
                </c:pt>
                <c:pt idx="161">
                  <c:v>44996</c:v>
                </c:pt>
                <c:pt idx="162">
                  <c:v>44997</c:v>
                </c:pt>
                <c:pt idx="163">
                  <c:v>44998</c:v>
                </c:pt>
                <c:pt idx="164">
                  <c:v>44999</c:v>
                </c:pt>
                <c:pt idx="165">
                  <c:v>45000</c:v>
                </c:pt>
                <c:pt idx="166">
                  <c:v>45001</c:v>
                </c:pt>
                <c:pt idx="167">
                  <c:v>45002</c:v>
                </c:pt>
                <c:pt idx="168">
                  <c:v>45003</c:v>
                </c:pt>
                <c:pt idx="169">
                  <c:v>45004</c:v>
                </c:pt>
                <c:pt idx="170">
                  <c:v>45005</c:v>
                </c:pt>
                <c:pt idx="171">
                  <c:v>45006</c:v>
                </c:pt>
                <c:pt idx="172">
                  <c:v>45007</c:v>
                </c:pt>
                <c:pt idx="173">
                  <c:v>45008</c:v>
                </c:pt>
                <c:pt idx="174">
                  <c:v>45009</c:v>
                </c:pt>
                <c:pt idx="175">
                  <c:v>45010</c:v>
                </c:pt>
                <c:pt idx="176">
                  <c:v>45011</c:v>
                </c:pt>
                <c:pt idx="177">
                  <c:v>45012</c:v>
                </c:pt>
                <c:pt idx="178">
                  <c:v>45013</c:v>
                </c:pt>
                <c:pt idx="179">
                  <c:v>45014</c:v>
                </c:pt>
                <c:pt idx="180">
                  <c:v>45015</c:v>
                </c:pt>
                <c:pt idx="181">
                  <c:v>45016</c:v>
                </c:pt>
                <c:pt idx="182">
                  <c:v>45017</c:v>
                </c:pt>
                <c:pt idx="183">
                  <c:v>45018</c:v>
                </c:pt>
                <c:pt idx="184">
                  <c:v>45019</c:v>
                </c:pt>
                <c:pt idx="185">
                  <c:v>45020</c:v>
                </c:pt>
                <c:pt idx="186">
                  <c:v>45021</c:v>
                </c:pt>
                <c:pt idx="187">
                  <c:v>45022</c:v>
                </c:pt>
                <c:pt idx="188">
                  <c:v>45023</c:v>
                </c:pt>
                <c:pt idx="189">
                  <c:v>45024</c:v>
                </c:pt>
                <c:pt idx="190">
                  <c:v>45025</c:v>
                </c:pt>
                <c:pt idx="191">
                  <c:v>45026</c:v>
                </c:pt>
                <c:pt idx="192">
                  <c:v>45027</c:v>
                </c:pt>
                <c:pt idx="193">
                  <c:v>45028</c:v>
                </c:pt>
                <c:pt idx="194">
                  <c:v>45029</c:v>
                </c:pt>
                <c:pt idx="195">
                  <c:v>45030</c:v>
                </c:pt>
                <c:pt idx="196">
                  <c:v>45031</c:v>
                </c:pt>
                <c:pt idx="197">
                  <c:v>45032</c:v>
                </c:pt>
                <c:pt idx="198">
                  <c:v>45033</c:v>
                </c:pt>
                <c:pt idx="199">
                  <c:v>45034</c:v>
                </c:pt>
                <c:pt idx="200">
                  <c:v>45035</c:v>
                </c:pt>
                <c:pt idx="201">
                  <c:v>45036</c:v>
                </c:pt>
                <c:pt idx="202">
                  <c:v>45037</c:v>
                </c:pt>
                <c:pt idx="203">
                  <c:v>45038</c:v>
                </c:pt>
                <c:pt idx="204">
                  <c:v>45039</c:v>
                </c:pt>
                <c:pt idx="205">
                  <c:v>45040</c:v>
                </c:pt>
                <c:pt idx="206">
                  <c:v>45041</c:v>
                </c:pt>
                <c:pt idx="207">
                  <c:v>45042</c:v>
                </c:pt>
                <c:pt idx="208">
                  <c:v>45043</c:v>
                </c:pt>
                <c:pt idx="209">
                  <c:v>45044</c:v>
                </c:pt>
                <c:pt idx="210">
                  <c:v>45045</c:v>
                </c:pt>
                <c:pt idx="211">
                  <c:v>45046</c:v>
                </c:pt>
                <c:pt idx="212">
                  <c:v>45047</c:v>
                </c:pt>
                <c:pt idx="213">
                  <c:v>45048</c:v>
                </c:pt>
                <c:pt idx="214">
                  <c:v>45049</c:v>
                </c:pt>
                <c:pt idx="215">
                  <c:v>45050</c:v>
                </c:pt>
                <c:pt idx="216">
                  <c:v>45051</c:v>
                </c:pt>
                <c:pt idx="217">
                  <c:v>45052</c:v>
                </c:pt>
                <c:pt idx="218">
                  <c:v>45053</c:v>
                </c:pt>
                <c:pt idx="219">
                  <c:v>45054</c:v>
                </c:pt>
                <c:pt idx="220">
                  <c:v>45055</c:v>
                </c:pt>
                <c:pt idx="221">
                  <c:v>45056</c:v>
                </c:pt>
                <c:pt idx="222">
                  <c:v>45057</c:v>
                </c:pt>
                <c:pt idx="223">
                  <c:v>45058</c:v>
                </c:pt>
                <c:pt idx="224">
                  <c:v>45059</c:v>
                </c:pt>
                <c:pt idx="225">
                  <c:v>45060</c:v>
                </c:pt>
                <c:pt idx="226">
                  <c:v>45061</c:v>
                </c:pt>
                <c:pt idx="227">
                  <c:v>45062</c:v>
                </c:pt>
                <c:pt idx="228">
                  <c:v>45063</c:v>
                </c:pt>
                <c:pt idx="229">
                  <c:v>45064</c:v>
                </c:pt>
                <c:pt idx="230">
                  <c:v>45065</c:v>
                </c:pt>
                <c:pt idx="231">
                  <c:v>45066</c:v>
                </c:pt>
                <c:pt idx="232">
                  <c:v>45067</c:v>
                </c:pt>
                <c:pt idx="233">
                  <c:v>45068</c:v>
                </c:pt>
                <c:pt idx="234">
                  <c:v>45069</c:v>
                </c:pt>
                <c:pt idx="235">
                  <c:v>45070</c:v>
                </c:pt>
                <c:pt idx="236">
                  <c:v>45071</c:v>
                </c:pt>
                <c:pt idx="237">
                  <c:v>45072</c:v>
                </c:pt>
                <c:pt idx="238">
                  <c:v>45073</c:v>
                </c:pt>
                <c:pt idx="239">
                  <c:v>45074</c:v>
                </c:pt>
                <c:pt idx="240">
                  <c:v>45075</c:v>
                </c:pt>
                <c:pt idx="241">
                  <c:v>45076</c:v>
                </c:pt>
                <c:pt idx="242">
                  <c:v>45077</c:v>
                </c:pt>
                <c:pt idx="243">
                  <c:v>45078</c:v>
                </c:pt>
                <c:pt idx="244">
                  <c:v>45079</c:v>
                </c:pt>
                <c:pt idx="245">
                  <c:v>45080</c:v>
                </c:pt>
                <c:pt idx="246">
                  <c:v>45081</c:v>
                </c:pt>
                <c:pt idx="247">
                  <c:v>45082</c:v>
                </c:pt>
                <c:pt idx="248">
                  <c:v>45083</c:v>
                </c:pt>
                <c:pt idx="249">
                  <c:v>45084</c:v>
                </c:pt>
                <c:pt idx="250">
                  <c:v>45085</c:v>
                </c:pt>
                <c:pt idx="251">
                  <c:v>45086</c:v>
                </c:pt>
                <c:pt idx="252">
                  <c:v>45087</c:v>
                </c:pt>
                <c:pt idx="253">
                  <c:v>45088</c:v>
                </c:pt>
                <c:pt idx="254">
                  <c:v>45089</c:v>
                </c:pt>
                <c:pt idx="255">
                  <c:v>45090</c:v>
                </c:pt>
                <c:pt idx="256">
                  <c:v>45091</c:v>
                </c:pt>
                <c:pt idx="257">
                  <c:v>45092</c:v>
                </c:pt>
                <c:pt idx="258">
                  <c:v>45093</c:v>
                </c:pt>
                <c:pt idx="259">
                  <c:v>45094</c:v>
                </c:pt>
                <c:pt idx="260">
                  <c:v>45095</c:v>
                </c:pt>
                <c:pt idx="261">
                  <c:v>45096</c:v>
                </c:pt>
                <c:pt idx="262">
                  <c:v>45097</c:v>
                </c:pt>
                <c:pt idx="263">
                  <c:v>45098</c:v>
                </c:pt>
                <c:pt idx="264">
                  <c:v>45099</c:v>
                </c:pt>
                <c:pt idx="265">
                  <c:v>45100</c:v>
                </c:pt>
                <c:pt idx="266">
                  <c:v>45101</c:v>
                </c:pt>
                <c:pt idx="267">
                  <c:v>45102</c:v>
                </c:pt>
                <c:pt idx="268">
                  <c:v>45103</c:v>
                </c:pt>
                <c:pt idx="269">
                  <c:v>45104</c:v>
                </c:pt>
                <c:pt idx="270">
                  <c:v>45105</c:v>
                </c:pt>
                <c:pt idx="271">
                  <c:v>45106</c:v>
                </c:pt>
                <c:pt idx="272">
                  <c:v>45107</c:v>
                </c:pt>
                <c:pt idx="273">
                  <c:v>45108</c:v>
                </c:pt>
                <c:pt idx="274">
                  <c:v>45109</c:v>
                </c:pt>
                <c:pt idx="275">
                  <c:v>45110</c:v>
                </c:pt>
                <c:pt idx="276">
                  <c:v>45111</c:v>
                </c:pt>
                <c:pt idx="277">
                  <c:v>45112</c:v>
                </c:pt>
                <c:pt idx="278">
                  <c:v>45113</c:v>
                </c:pt>
                <c:pt idx="279">
                  <c:v>45114</c:v>
                </c:pt>
                <c:pt idx="280">
                  <c:v>45115</c:v>
                </c:pt>
                <c:pt idx="281">
                  <c:v>45116</c:v>
                </c:pt>
                <c:pt idx="282">
                  <c:v>45117</c:v>
                </c:pt>
                <c:pt idx="283">
                  <c:v>45118</c:v>
                </c:pt>
                <c:pt idx="284">
                  <c:v>45119</c:v>
                </c:pt>
                <c:pt idx="285">
                  <c:v>45120</c:v>
                </c:pt>
                <c:pt idx="286">
                  <c:v>45121</c:v>
                </c:pt>
                <c:pt idx="287">
                  <c:v>45122</c:v>
                </c:pt>
                <c:pt idx="288">
                  <c:v>45123</c:v>
                </c:pt>
                <c:pt idx="289">
                  <c:v>45124</c:v>
                </c:pt>
                <c:pt idx="290">
                  <c:v>45125</c:v>
                </c:pt>
                <c:pt idx="291">
                  <c:v>45126</c:v>
                </c:pt>
                <c:pt idx="292">
                  <c:v>45127</c:v>
                </c:pt>
                <c:pt idx="293">
                  <c:v>45128</c:v>
                </c:pt>
                <c:pt idx="294">
                  <c:v>45129</c:v>
                </c:pt>
                <c:pt idx="295">
                  <c:v>45130</c:v>
                </c:pt>
                <c:pt idx="296">
                  <c:v>45131</c:v>
                </c:pt>
                <c:pt idx="297">
                  <c:v>45132</c:v>
                </c:pt>
                <c:pt idx="298">
                  <c:v>45133</c:v>
                </c:pt>
                <c:pt idx="299">
                  <c:v>45134</c:v>
                </c:pt>
                <c:pt idx="300">
                  <c:v>45135</c:v>
                </c:pt>
                <c:pt idx="301">
                  <c:v>45136</c:v>
                </c:pt>
                <c:pt idx="302">
                  <c:v>45137</c:v>
                </c:pt>
                <c:pt idx="303">
                  <c:v>45138</c:v>
                </c:pt>
                <c:pt idx="304">
                  <c:v>45139</c:v>
                </c:pt>
                <c:pt idx="305">
                  <c:v>45140</c:v>
                </c:pt>
                <c:pt idx="306">
                  <c:v>45141</c:v>
                </c:pt>
                <c:pt idx="307">
                  <c:v>45142</c:v>
                </c:pt>
                <c:pt idx="308">
                  <c:v>45143</c:v>
                </c:pt>
                <c:pt idx="309">
                  <c:v>45144</c:v>
                </c:pt>
                <c:pt idx="310">
                  <c:v>45145</c:v>
                </c:pt>
                <c:pt idx="311">
                  <c:v>45146</c:v>
                </c:pt>
                <c:pt idx="312">
                  <c:v>45147</c:v>
                </c:pt>
                <c:pt idx="313">
                  <c:v>45148</c:v>
                </c:pt>
                <c:pt idx="314">
                  <c:v>45149</c:v>
                </c:pt>
                <c:pt idx="315">
                  <c:v>45150</c:v>
                </c:pt>
                <c:pt idx="316">
                  <c:v>45151</c:v>
                </c:pt>
                <c:pt idx="317">
                  <c:v>45152</c:v>
                </c:pt>
                <c:pt idx="318">
                  <c:v>45153</c:v>
                </c:pt>
                <c:pt idx="319">
                  <c:v>45154</c:v>
                </c:pt>
                <c:pt idx="320">
                  <c:v>45155</c:v>
                </c:pt>
                <c:pt idx="321">
                  <c:v>45156</c:v>
                </c:pt>
                <c:pt idx="322">
                  <c:v>45157</c:v>
                </c:pt>
                <c:pt idx="323">
                  <c:v>45158</c:v>
                </c:pt>
                <c:pt idx="324">
                  <c:v>45159</c:v>
                </c:pt>
                <c:pt idx="325">
                  <c:v>45160</c:v>
                </c:pt>
                <c:pt idx="326">
                  <c:v>45161</c:v>
                </c:pt>
                <c:pt idx="327">
                  <c:v>45162</c:v>
                </c:pt>
                <c:pt idx="328">
                  <c:v>45163</c:v>
                </c:pt>
                <c:pt idx="329">
                  <c:v>45164</c:v>
                </c:pt>
                <c:pt idx="330">
                  <c:v>45165</c:v>
                </c:pt>
                <c:pt idx="331">
                  <c:v>45166</c:v>
                </c:pt>
                <c:pt idx="332">
                  <c:v>45167</c:v>
                </c:pt>
                <c:pt idx="333">
                  <c:v>45168</c:v>
                </c:pt>
                <c:pt idx="334">
                  <c:v>45169</c:v>
                </c:pt>
                <c:pt idx="335">
                  <c:v>45170</c:v>
                </c:pt>
                <c:pt idx="336">
                  <c:v>45171</c:v>
                </c:pt>
                <c:pt idx="337">
                  <c:v>45172</c:v>
                </c:pt>
                <c:pt idx="338">
                  <c:v>45173</c:v>
                </c:pt>
                <c:pt idx="339">
                  <c:v>45174</c:v>
                </c:pt>
                <c:pt idx="340">
                  <c:v>45175</c:v>
                </c:pt>
                <c:pt idx="341">
                  <c:v>45176</c:v>
                </c:pt>
                <c:pt idx="342">
                  <c:v>45177</c:v>
                </c:pt>
                <c:pt idx="343">
                  <c:v>45178</c:v>
                </c:pt>
                <c:pt idx="344">
                  <c:v>45179</c:v>
                </c:pt>
                <c:pt idx="345">
                  <c:v>45180</c:v>
                </c:pt>
                <c:pt idx="346">
                  <c:v>45181</c:v>
                </c:pt>
                <c:pt idx="347">
                  <c:v>45182</c:v>
                </c:pt>
                <c:pt idx="348">
                  <c:v>45183</c:v>
                </c:pt>
                <c:pt idx="349">
                  <c:v>45184</c:v>
                </c:pt>
                <c:pt idx="350">
                  <c:v>45185</c:v>
                </c:pt>
                <c:pt idx="351">
                  <c:v>45186</c:v>
                </c:pt>
                <c:pt idx="352">
                  <c:v>45187</c:v>
                </c:pt>
                <c:pt idx="353">
                  <c:v>45188</c:v>
                </c:pt>
                <c:pt idx="354">
                  <c:v>45189</c:v>
                </c:pt>
                <c:pt idx="355">
                  <c:v>45190</c:v>
                </c:pt>
                <c:pt idx="356">
                  <c:v>45191</c:v>
                </c:pt>
                <c:pt idx="357">
                  <c:v>45192</c:v>
                </c:pt>
                <c:pt idx="358">
                  <c:v>45193</c:v>
                </c:pt>
                <c:pt idx="359">
                  <c:v>45194</c:v>
                </c:pt>
                <c:pt idx="360">
                  <c:v>45195</c:v>
                </c:pt>
                <c:pt idx="361">
                  <c:v>45196</c:v>
                </c:pt>
                <c:pt idx="362">
                  <c:v>45197</c:v>
                </c:pt>
                <c:pt idx="363">
                  <c:v>45198</c:v>
                </c:pt>
                <c:pt idx="364">
                  <c:v>45199</c:v>
                </c:pt>
                <c:pt idx="365">
                  <c:v>45200</c:v>
                </c:pt>
              </c:numCache>
            </c:numRef>
          </c:cat>
          <c:val>
            <c:numRef>
              <c:f>'Figure 12'!$F$3:$F$368</c:f>
              <c:numCache>
                <c:formatCode>General</c:formatCode>
                <c:ptCount val="366"/>
                <c:pt idx="0">
                  <c:v>2039.7086236363637</c:v>
                </c:pt>
                <c:pt idx="1">
                  <c:v>2091.416518181818</c:v>
                </c:pt>
                <c:pt idx="2">
                  <c:v>2111.9680360000002</c:v>
                </c:pt>
                <c:pt idx="3">
                  <c:v>2155.2003598181818</c:v>
                </c:pt>
                <c:pt idx="4">
                  <c:v>2179.0330718181817</c:v>
                </c:pt>
                <c:pt idx="5">
                  <c:v>2191.8344124545456</c:v>
                </c:pt>
                <c:pt idx="6">
                  <c:v>2227.2536656363636</c:v>
                </c:pt>
                <c:pt idx="7">
                  <c:v>2270.5360311818181</c:v>
                </c:pt>
                <c:pt idx="8">
                  <c:v>2289.2301180909089</c:v>
                </c:pt>
                <c:pt idx="9">
                  <c:v>2286.0437263636363</c:v>
                </c:pt>
                <c:pt idx="10">
                  <c:v>2328.0443809090907</c:v>
                </c:pt>
                <c:pt idx="11">
                  <c:v>2357.5617935454547</c:v>
                </c:pt>
                <c:pt idx="12">
                  <c:v>2381.8323268181816</c:v>
                </c:pt>
                <c:pt idx="13">
                  <c:v>2441.9955109090911</c:v>
                </c:pt>
                <c:pt idx="14">
                  <c:v>2492.8499823636362</c:v>
                </c:pt>
                <c:pt idx="15">
                  <c:v>2507.5235842727275</c:v>
                </c:pt>
                <c:pt idx="16">
                  <c:v>2479.7066942727274</c:v>
                </c:pt>
                <c:pt idx="17">
                  <c:v>2467.8273102727271</c:v>
                </c:pt>
                <c:pt idx="18">
                  <c:v>2478.3043925454544</c:v>
                </c:pt>
                <c:pt idx="19">
                  <c:v>2496.6862497272728</c:v>
                </c:pt>
                <c:pt idx="20">
                  <c:v>2527.5548203636363</c:v>
                </c:pt>
                <c:pt idx="21">
                  <c:v>2550.3798239090911</c:v>
                </c:pt>
                <c:pt idx="22">
                  <c:v>2546.3305540909091</c:v>
                </c:pt>
                <c:pt idx="23">
                  <c:v>2520.4345622727274</c:v>
                </c:pt>
                <c:pt idx="24">
                  <c:v>2499.9351633636365</c:v>
                </c:pt>
                <c:pt idx="25">
                  <c:v>2466.3480963636362</c:v>
                </c:pt>
                <c:pt idx="26">
                  <c:v>2451.8902022727275</c:v>
                </c:pt>
                <c:pt idx="27">
                  <c:v>2445.4467337272727</c:v>
                </c:pt>
                <c:pt idx="28">
                  <c:v>2459.6897647272726</c:v>
                </c:pt>
                <c:pt idx="29">
                  <c:v>2498.0429704545454</c:v>
                </c:pt>
                <c:pt idx="30">
                  <c:v>2488.8124697272729</c:v>
                </c:pt>
                <c:pt idx="31">
                  <c:v>2494.1211093636362</c:v>
                </c:pt>
                <c:pt idx="32">
                  <c:v>2537.7865956363635</c:v>
                </c:pt>
                <c:pt idx="33">
                  <c:v>2545.1452371818182</c:v>
                </c:pt>
                <c:pt idx="34">
                  <c:v>2568.2512630909091</c:v>
                </c:pt>
                <c:pt idx="35">
                  <c:v>2584.4372779999999</c:v>
                </c:pt>
                <c:pt idx="36">
                  <c:v>2618.8861707272727</c:v>
                </c:pt>
                <c:pt idx="37">
                  <c:v>2642.6167973636366</c:v>
                </c:pt>
                <c:pt idx="38">
                  <c:v>2645.2602709090911</c:v>
                </c:pt>
                <c:pt idx="39">
                  <c:v>2653.1501290000001</c:v>
                </c:pt>
                <c:pt idx="40">
                  <c:v>2641.6006471818182</c:v>
                </c:pt>
                <c:pt idx="41">
                  <c:v>2632.5954869090911</c:v>
                </c:pt>
                <c:pt idx="42">
                  <c:v>2621.2172740000001</c:v>
                </c:pt>
                <c:pt idx="43">
                  <c:v>2613.6232381818181</c:v>
                </c:pt>
                <c:pt idx="44">
                  <c:v>2624.0058834545453</c:v>
                </c:pt>
                <c:pt idx="45">
                  <c:v>2621.6948495454544</c:v>
                </c:pt>
                <c:pt idx="46">
                  <c:v>2594.0477847272728</c:v>
                </c:pt>
                <c:pt idx="47">
                  <c:v>2547.4286809999999</c:v>
                </c:pt>
                <c:pt idx="48">
                  <c:v>2514.9256603636363</c:v>
                </c:pt>
                <c:pt idx="49">
                  <c:v>2551.9416017272729</c:v>
                </c:pt>
                <c:pt idx="50">
                  <c:v>2594.630975</c:v>
                </c:pt>
                <c:pt idx="51">
                  <c:v>2608.1901564545456</c:v>
                </c:pt>
                <c:pt idx="52">
                  <c:v>2601.4487737272725</c:v>
                </c:pt>
                <c:pt idx="53">
                  <c:v>2599.5871692727274</c:v>
                </c:pt>
                <c:pt idx="54">
                  <c:v>2639.1880403636364</c:v>
                </c:pt>
                <c:pt idx="55">
                  <c:v>2637.0004326363637</c:v>
                </c:pt>
                <c:pt idx="56">
                  <c:v>2620.8815549999999</c:v>
                </c:pt>
                <c:pt idx="57">
                  <c:v>2591.0962433636364</c:v>
                </c:pt>
                <c:pt idx="58">
                  <c:v>2582.7840985454545</c:v>
                </c:pt>
                <c:pt idx="59">
                  <c:v>2543.4464544545453</c:v>
                </c:pt>
                <c:pt idx="60">
                  <c:v>2471.3198120909092</c:v>
                </c:pt>
                <c:pt idx="61">
                  <c:v>2378.7597306363637</c:v>
                </c:pt>
                <c:pt idx="62">
                  <c:v>2301.5238678181818</c:v>
                </c:pt>
                <c:pt idx="63">
                  <c:v>2240.4560703636362</c:v>
                </c:pt>
                <c:pt idx="64">
                  <c:v>2231.6620029999999</c:v>
                </c:pt>
                <c:pt idx="65">
                  <c:v>2218.8101359090911</c:v>
                </c:pt>
                <c:pt idx="66">
                  <c:v>2186.8959144545456</c:v>
                </c:pt>
                <c:pt idx="67">
                  <c:v>2151.9777776363635</c:v>
                </c:pt>
                <c:pt idx="68">
                  <c:v>2131.2626382727271</c:v>
                </c:pt>
                <c:pt idx="69">
                  <c:v>2142.7770049999999</c:v>
                </c:pt>
                <c:pt idx="70">
                  <c:v>2173.9489604545456</c:v>
                </c:pt>
                <c:pt idx="71">
                  <c:v>2192.7837962727272</c:v>
                </c:pt>
                <c:pt idx="72">
                  <c:v>2188.8033456363637</c:v>
                </c:pt>
                <c:pt idx="73">
                  <c:v>2172.8624976363635</c:v>
                </c:pt>
                <c:pt idx="74">
                  <c:v>2167.0775548181819</c:v>
                </c:pt>
                <c:pt idx="75">
                  <c:v>2137.8304561818181</c:v>
                </c:pt>
                <c:pt idx="76">
                  <c:v>2136.5134692727274</c:v>
                </c:pt>
                <c:pt idx="77">
                  <c:v>2179.8231444545454</c:v>
                </c:pt>
                <c:pt idx="78">
                  <c:v>2216.3236495454544</c:v>
                </c:pt>
                <c:pt idx="79">
                  <c:v>2244.5314427272729</c:v>
                </c:pt>
                <c:pt idx="80">
                  <c:v>2262.8612625454543</c:v>
                </c:pt>
                <c:pt idx="81">
                  <c:v>2272.0668277272725</c:v>
                </c:pt>
                <c:pt idx="82">
                  <c:v>2299.3959331818182</c:v>
                </c:pt>
                <c:pt idx="83">
                  <c:v>2309.9902182727274</c:v>
                </c:pt>
                <c:pt idx="84">
                  <c:v>2343.871207818182</c:v>
                </c:pt>
                <c:pt idx="85">
                  <c:v>2394.4189738181817</c:v>
                </c:pt>
                <c:pt idx="86">
                  <c:v>2436.949799</c:v>
                </c:pt>
                <c:pt idx="87">
                  <c:v>2445.5211254545457</c:v>
                </c:pt>
                <c:pt idx="88">
                  <c:v>2465.9187666363637</c:v>
                </c:pt>
                <c:pt idx="89">
                  <c:v>2486.8369038181818</c:v>
                </c:pt>
                <c:pt idx="90">
                  <c:v>2512.365091909091</c:v>
                </c:pt>
                <c:pt idx="91">
                  <c:v>2535.382353</c:v>
                </c:pt>
                <c:pt idx="92">
                  <c:v>2556.3039258181816</c:v>
                </c:pt>
                <c:pt idx="93">
                  <c:v>2580.4042720000002</c:v>
                </c:pt>
                <c:pt idx="94">
                  <c:v>2589.4613399999998</c:v>
                </c:pt>
                <c:pt idx="95">
                  <c:v>2591.5217013636366</c:v>
                </c:pt>
                <c:pt idx="96">
                  <c:v>2564.2527164545454</c:v>
                </c:pt>
                <c:pt idx="97">
                  <c:v>2537.748983090909</c:v>
                </c:pt>
                <c:pt idx="98">
                  <c:v>2522.9117515454545</c:v>
                </c:pt>
                <c:pt idx="99">
                  <c:v>2487.7970420000001</c:v>
                </c:pt>
                <c:pt idx="100">
                  <c:v>2432.1790380000002</c:v>
                </c:pt>
                <c:pt idx="101">
                  <c:v>2362.3241638181817</c:v>
                </c:pt>
                <c:pt idx="102">
                  <c:v>2285.0223151818182</c:v>
                </c:pt>
                <c:pt idx="103">
                  <c:v>2225.0780031818181</c:v>
                </c:pt>
                <c:pt idx="104">
                  <c:v>2172.6701517272727</c:v>
                </c:pt>
                <c:pt idx="105">
                  <c:v>2152.6798480000002</c:v>
                </c:pt>
                <c:pt idx="106">
                  <c:v>2141.6696535454544</c:v>
                </c:pt>
                <c:pt idx="107">
                  <c:v>2071.9888405454544</c:v>
                </c:pt>
                <c:pt idx="108">
                  <c:v>1996.9410290000001</c:v>
                </c:pt>
                <c:pt idx="109">
                  <c:v>1918.1806390909092</c:v>
                </c:pt>
                <c:pt idx="110">
                  <c:v>1832.8965777272726</c:v>
                </c:pt>
                <c:pt idx="111">
                  <c:v>1779.6852694545455</c:v>
                </c:pt>
                <c:pt idx="112">
                  <c:v>1757.7957002727273</c:v>
                </c:pt>
                <c:pt idx="113">
                  <c:v>1770.5678935454546</c:v>
                </c:pt>
                <c:pt idx="114">
                  <c:v>1777.6082252727272</c:v>
                </c:pt>
                <c:pt idx="115">
                  <c:v>1785.6567872727273</c:v>
                </c:pt>
                <c:pt idx="116">
                  <c:v>1799.722814</c:v>
                </c:pt>
                <c:pt idx="117">
                  <c:v>1790.6133335454545</c:v>
                </c:pt>
                <c:pt idx="118">
                  <c:v>1786.6142378181819</c:v>
                </c:pt>
                <c:pt idx="119">
                  <c:v>1772.511015090909</c:v>
                </c:pt>
                <c:pt idx="120">
                  <c:v>1776.4018894545454</c:v>
                </c:pt>
                <c:pt idx="121">
                  <c:v>1758.2611254545454</c:v>
                </c:pt>
                <c:pt idx="122">
                  <c:v>1737.1935887272728</c:v>
                </c:pt>
                <c:pt idx="123">
                  <c:v>1706.6611186363637</c:v>
                </c:pt>
                <c:pt idx="124">
                  <c:v>1701.443415</c:v>
                </c:pt>
                <c:pt idx="125">
                  <c:v>1727.924892</c:v>
                </c:pt>
                <c:pt idx="126">
                  <c:v>1766.1962236363636</c:v>
                </c:pt>
                <c:pt idx="127">
                  <c:v>1784.4089858181819</c:v>
                </c:pt>
                <c:pt idx="128">
                  <c:v>1797.0747354545454</c:v>
                </c:pt>
                <c:pt idx="129">
                  <c:v>1787.5237219090909</c:v>
                </c:pt>
                <c:pt idx="130">
                  <c:v>1729.9860897272727</c:v>
                </c:pt>
                <c:pt idx="131">
                  <c:v>1689.2493960909092</c:v>
                </c:pt>
                <c:pt idx="132">
                  <c:v>1683.5600469090909</c:v>
                </c:pt>
                <c:pt idx="133">
                  <c:v>1679.7378242727273</c:v>
                </c:pt>
                <c:pt idx="134">
                  <c:v>1677.3602617272727</c:v>
                </c:pt>
                <c:pt idx="135">
                  <c:v>1650.0730620909092</c:v>
                </c:pt>
                <c:pt idx="136">
                  <c:v>1619.0968656363636</c:v>
                </c:pt>
                <c:pt idx="137">
                  <c:v>1617.3808007272728</c:v>
                </c:pt>
                <c:pt idx="138">
                  <c:v>1639.1856793636364</c:v>
                </c:pt>
                <c:pt idx="139">
                  <c:v>1638.3500514545456</c:v>
                </c:pt>
                <c:pt idx="140">
                  <c:v>1661.6550829090909</c:v>
                </c:pt>
                <c:pt idx="141">
                  <c:v>1697.5307066363637</c:v>
                </c:pt>
                <c:pt idx="142">
                  <c:v>1713.2954524545455</c:v>
                </c:pt>
                <c:pt idx="143">
                  <c:v>1726.2048266363636</c:v>
                </c:pt>
                <c:pt idx="144">
                  <c:v>1727.5397671818182</c:v>
                </c:pt>
                <c:pt idx="145">
                  <c:v>1716.764187090909</c:v>
                </c:pt>
                <c:pt idx="146">
                  <c:v>1687.9050578181818</c:v>
                </c:pt>
                <c:pt idx="147">
                  <c:v>1652.9677393636364</c:v>
                </c:pt>
                <c:pt idx="148">
                  <c:v>1627.1243870000001</c:v>
                </c:pt>
                <c:pt idx="149">
                  <c:v>1577.1392505454546</c:v>
                </c:pt>
                <c:pt idx="150">
                  <c:v>1518.6627298181818</c:v>
                </c:pt>
                <c:pt idx="151">
                  <c:v>1484.2671397272727</c:v>
                </c:pt>
                <c:pt idx="152">
                  <c:v>1454.5806232727273</c:v>
                </c:pt>
                <c:pt idx="153">
                  <c:v>1405.959842090909</c:v>
                </c:pt>
                <c:pt idx="154">
                  <c:v>1373.8412039090908</c:v>
                </c:pt>
                <c:pt idx="155">
                  <c:v>1337.3972391818181</c:v>
                </c:pt>
                <c:pt idx="156">
                  <c:v>1295.5169351818181</c:v>
                </c:pt>
                <c:pt idx="157">
                  <c:v>1249.659183090909</c:v>
                </c:pt>
                <c:pt idx="158">
                  <c:v>1212.6213025454545</c:v>
                </c:pt>
                <c:pt idx="159">
                  <c:v>1180.3258698181819</c:v>
                </c:pt>
                <c:pt idx="160">
                  <c:v>1157.7234898181819</c:v>
                </c:pt>
                <c:pt idx="161">
                  <c:v>1159.3703907272727</c:v>
                </c:pt>
                <c:pt idx="162">
                  <c:v>1149.1639724545455</c:v>
                </c:pt>
                <c:pt idx="163">
                  <c:v>1093.7495118181819</c:v>
                </c:pt>
                <c:pt idx="164">
                  <c:v>1051.7444434545455</c:v>
                </c:pt>
                <c:pt idx="165">
                  <c:v>1051.1021210909091</c:v>
                </c:pt>
                <c:pt idx="166">
                  <c:v>1059.5314169090909</c:v>
                </c:pt>
                <c:pt idx="167">
                  <c:v>1068.1421568181818</c:v>
                </c:pt>
                <c:pt idx="168">
                  <c:v>1054.9965722727272</c:v>
                </c:pt>
                <c:pt idx="169">
                  <c:v>1058.8068334545455</c:v>
                </c:pt>
                <c:pt idx="170">
                  <c:v>1050.9345256363636</c:v>
                </c:pt>
                <c:pt idx="171">
                  <c:v>1026.6236936363637</c:v>
                </c:pt>
                <c:pt idx="172">
                  <c:v>1010.6705018181818</c:v>
                </c:pt>
                <c:pt idx="173">
                  <c:v>1041.8858333636363</c:v>
                </c:pt>
                <c:pt idx="174">
                  <c:v>1069.0354237272727</c:v>
                </c:pt>
                <c:pt idx="175">
                  <c:v>1080.7036425454546</c:v>
                </c:pt>
                <c:pt idx="176">
                  <c:v>1084.3520405454547</c:v>
                </c:pt>
                <c:pt idx="177">
                  <c:v>1066.3311127272727</c:v>
                </c:pt>
                <c:pt idx="178">
                  <c:v>1059.8998206363635</c:v>
                </c:pt>
                <c:pt idx="179">
                  <c:v>1052.5128802727272</c:v>
                </c:pt>
                <c:pt idx="180">
                  <c:v>1047.0873615454545</c:v>
                </c:pt>
                <c:pt idx="181">
                  <c:v>1052.8094638181817</c:v>
                </c:pt>
                <c:pt idx="182">
                  <c:v>1068.0149600909092</c:v>
                </c:pt>
                <c:pt idx="183">
                  <c:v>1094.703520090909</c:v>
                </c:pt>
                <c:pt idx="184">
                  <c:v>1100.7400671818182</c:v>
                </c:pt>
                <c:pt idx="185">
                  <c:v>1094.9597935454547</c:v>
                </c:pt>
                <c:pt idx="186">
                  <c:v>1099.0367039090909</c:v>
                </c:pt>
                <c:pt idx="187">
                  <c:v>1099.5214695454545</c:v>
                </c:pt>
                <c:pt idx="188">
                  <c:v>1128.1230673636364</c:v>
                </c:pt>
                <c:pt idx="189">
                  <c:v>1177.6451871818181</c:v>
                </c:pt>
                <c:pt idx="190">
                  <c:v>1211.3891924545455</c:v>
                </c:pt>
                <c:pt idx="191">
                  <c:v>1207.6713689999999</c:v>
                </c:pt>
                <c:pt idx="192">
                  <c:v>1228.2427507272728</c:v>
                </c:pt>
                <c:pt idx="193">
                  <c:v>1230.1264418181818</c:v>
                </c:pt>
                <c:pt idx="194">
                  <c:v>1257.5315688181818</c:v>
                </c:pt>
                <c:pt idx="195">
                  <c:v>1314.2701732727273</c:v>
                </c:pt>
                <c:pt idx="196">
                  <c:v>1374.8358958181818</c:v>
                </c:pt>
                <c:pt idx="197">
                  <c:v>1409.6383734545454</c:v>
                </c:pt>
                <c:pt idx="198">
                  <c:v>1402.289299090909</c:v>
                </c:pt>
                <c:pt idx="199">
                  <c:v>1406.3280360000001</c:v>
                </c:pt>
                <c:pt idx="200">
                  <c:v>1372.2115634545455</c:v>
                </c:pt>
                <c:pt idx="201">
                  <c:v>1376.275355090909</c:v>
                </c:pt>
                <c:pt idx="202">
                  <c:v>1395.0910878181819</c:v>
                </c:pt>
                <c:pt idx="203">
                  <c:v>1431.8993657272727</c:v>
                </c:pt>
                <c:pt idx="204">
                  <c:v>1466.0287784545455</c:v>
                </c:pt>
                <c:pt idx="205">
                  <c:v>1439.3223191818181</c:v>
                </c:pt>
                <c:pt idx="206">
                  <c:v>1434.0989569999999</c:v>
                </c:pt>
                <c:pt idx="207">
                  <c:v>1393.1536152727272</c:v>
                </c:pt>
                <c:pt idx="208">
                  <c:v>1330.1837782727273</c:v>
                </c:pt>
                <c:pt idx="209">
                  <c:v>1274.674082</c:v>
                </c:pt>
                <c:pt idx="210">
                  <c:v>1238.0618147272728</c:v>
                </c:pt>
                <c:pt idx="211">
                  <c:v>1209.6935463636364</c:v>
                </c:pt>
                <c:pt idx="212">
                  <c:v>1177.3418949090908</c:v>
                </c:pt>
                <c:pt idx="213">
                  <c:v>1170.5029992727273</c:v>
                </c:pt>
                <c:pt idx="214">
                  <c:v>1172.5878909090909</c:v>
                </c:pt>
                <c:pt idx="215">
                  <c:v>1182.4076026363637</c:v>
                </c:pt>
                <c:pt idx="216">
                  <c:v>1175.3797546363637</c:v>
                </c:pt>
                <c:pt idx="217">
                  <c:v>1177.7302080909092</c:v>
                </c:pt>
                <c:pt idx="218">
                  <c:v>1191.8358156363636</c:v>
                </c:pt>
                <c:pt idx="219">
                  <c:v>1187.7240213636364</c:v>
                </c:pt>
                <c:pt idx="220">
                  <c:v>1184.5522487272726</c:v>
                </c:pt>
                <c:pt idx="221">
                  <c:v>1187.1802631818182</c:v>
                </c:pt>
                <c:pt idx="222">
                  <c:v>1204.7823716363637</c:v>
                </c:pt>
                <c:pt idx="223">
                  <c:v>1232.4765337272727</c:v>
                </c:pt>
                <c:pt idx="224">
                  <c:v>1265.6487500000001</c:v>
                </c:pt>
                <c:pt idx="225">
                  <c:v>1292.2208721818181</c:v>
                </c:pt>
                <c:pt idx="226">
                  <c:v>1312.568741</c:v>
                </c:pt>
                <c:pt idx="227">
                  <c:v>1318.7286290909092</c:v>
                </c:pt>
                <c:pt idx="228">
                  <c:v>1335.1472165454545</c:v>
                </c:pt>
                <c:pt idx="229">
                  <c:v>1337.735245909091</c:v>
                </c:pt>
                <c:pt idx="230">
                  <c:v>1345.5280273636363</c:v>
                </c:pt>
                <c:pt idx="231">
                  <c:v>1360.3894660909091</c:v>
                </c:pt>
                <c:pt idx="232">
                  <c:v>1386.6557934545453</c:v>
                </c:pt>
                <c:pt idx="233">
                  <c:v>1402.0649350000001</c:v>
                </c:pt>
                <c:pt idx="234">
                  <c:v>1395.6642445454545</c:v>
                </c:pt>
                <c:pt idx="235">
                  <c:v>1403.9677242727273</c:v>
                </c:pt>
                <c:pt idx="236">
                  <c:v>1386.7440672727273</c:v>
                </c:pt>
                <c:pt idx="237">
                  <c:v>1362.9238350000001</c:v>
                </c:pt>
                <c:pt idx="238">
                  <c:v>1366.3806264545456</c:v>
                </c:pt>
                <c:pt idx="239">
                  <c:v>1378.6363312727274</c:v>
                </c:pt>
                <c:pt idx="240">
                  <c:v>1380.315304</c:v>
                </c:pt>
                <c:pt idx="241">
                  <c:v>1366.6542817272727</c:v>
                </c:pt>
                <c:pt idx="242">
                  <c:v>1348.0298755454546</c:v>
                </c:pt>
                <c:pt idx="243">
                  <c:v>1364.3985124545454</c:v>
                </c:pt>
                <c:pt idx="244">
                  <c:v>1365.8873383636364</c:v>
                </c:pt>
                <c:pt idx="245">
                  <c:v>1386.1554446363637</c:v>
                </c:pt>
                <c:pt idx="246">
                  <c:v>1399.4001459999999</c:v>
                </c:pt>
                <c:pt idx="247">
                  <c:v>1383.2748872727273</c:v>
                </c:pt>
                <c:pt idx="248">
                  <c:v>1384.8662973636365</c:v>
                </c:pt>
                <c:pt idx="249">
                  <c:v>1373.2596999090908</c:v>
                </c:pt>
                <c:pt idx="250">
                  <c:v>1342.580781909091</c:v>
                </c:pt>
                <c:pt idx="251">
                  <c:v>1342.4710360909091</c:v>
                </c:pt>
                <c:pt idx="252">
                  <c:v>1365.3527079999999</c:v>
                </c:pt>
                <c:pt idx="253">
                  <c:v>1382.7166961818182</c:v>
                </c:pt>
                <c:pt idx="254">
                  <c:v>1386.7792061818182</c:v>
                </c:pt>
                <c:pt idx="255">
                  <c:v>1397.4731028181818</c:v>
                </c:pt>
                <c:pt idx="256">
                  <c:v>1381.6382717272727</c:v>
                </c:pt>
                <c:pt idx="257">
                  <c:v>1380.421364</c:v>
                </c:pt>
                <c:pt idx="258">
                  <c:v>1383.2323084545455</c:v>
                </c:pt>
                <c:pt idx="259">
                  <c:v>1396.2162754545454</c:v>
                </c:pt>
                <c:pt idx="260">
                  <c:v>1417.4924786363636</c:v>
                </c:pt>
                <c:pt idx="261">
                  <c:v>1413.135854909091</c:v>
                </c:pt>
                <c:pt idx="262">
                  <c:v>1398.9194611818182</c:v>
                </c:pt>
                <c:pt idx="263">
                  <c:v>1393.4579288181819</c:v>
                </c:pt>
                <c:pt idx="264">
                  <c:v>1383.218113909091</c:v>
                </c:pt>
                <c:pt idx="265">
                  <c:v>1386.1622337272727</c:v>
                </c:pt>
                <c:pt idx="266">
                  <c:v>1406.4623454545454</c:v>
                </c:pt>
                <c:pt idx="267">
                  <c:v>1416.484541</c:v>
                </c:pt>
                <c:pt idx="268">
                  <c:v>1404.3301100909091</c:v>
                </c:pt>
                <c:pt idx="269">
                  <c:v>1401.2050673636363</c:v>
                </c:pt>
                <c:pt idx="270">
                  <c:v>1405.3683573636363</c:v>
                </c:pt>
                <c:pt idx="271">
                  <c:v>1431.1270313636364</c:v>
                </c:pt>
                <c:pt idx="272">
                  <c:v>1463.195067909091</c:v>
                </c:pt>
                <c:pt idx="273">
                  <c:v>1497.0408125454546</c:v>
                </c:pt>
                <c:pt idx="274">
                  <c:v>1515.8458443636364</c:v>
                </c:pt>
                <c:pt idx="275">
                  <c:v>1521.2788004545455</c:v>
                </c:pt>
                <c:pt idx="276">
                  <c:v>1512.2379583636364</c:v>
                </c:pt>
                <c:pt idx="277">
                  <c:v>1524.840297</c:v>
                </c:pt>
                <c:pt idx="278">
                  <c:v>1527.375694909091</c:v>
                </c:pt>
                <c:pt idx="279">
                  <c:v>1547.8588568181817</c:v>
                </c:pt>
                <c:pt idx="280">
                  <c:v>1577.705678</c:v>
                </c:pt>
                <c:pt idx="281">
                  <c:v>1591.8356451818181</c:v>
                </c:pt>
                <c:pt idx="282">
                  <c:v>1586.957341</c:v>
                </c:pt>
                <c:pt idx="283">
                  <c:v>1604.1178612727272</c:v>
                </c:pt>
                <c:pt idx="284">
                  <c:v>1618.4291942727273</c:v>
                </c:pt>
                <c:pt idx="285">
                  <c:v>1616.0543111818181</c:v>
                </c:pt>
                <c:pt idx="286">
                  <c:v>1635.4320619090909</c:v>
                </c:pt>
                <c:pt idx="287">
                  <c:v>1658.6658547272727</c:v>
                </c:pt>
                <c:pt idx="288">
                  <c:v>1697.0149312727274</c:v>
                </c:pt>
                <c:pt idx="289">
                  <c:v>1700.3140972727272</c:v>
                </c:pt>
                <c:pt idx="290">
                  <c:v>1715.6780232727272</c:v>
                </c:pt>
                <c:pt idx="291">
                  <c:v>1717.8839924545455</c:v>
                </c:pt>
                <c:pt idx="292">
                  <c:v>1749.3428626363636</c:v>
                </c:pt>
                <c:pt idx="293">
                  <c:v>1783.8879078181819</c:v>
                </c:pt>
                <c:pt idx="294">
                  <c:v>1814.3452036363637</c:v>
                </c:pt>
                <c:pt idx="295">
                  <c:v>1845.2212725454544</c:v>
                </c:pt>
                <c:pt idx="296">
                  <c:v>1867.6780492727273</c:v>
                </c:pt>
                <c:pt idx="297">
                  <c:v>1879.610646909091</c:v>
                </c:pt>
                <c:pt idx="298">
                  <c:v>1911.0582933636363</c:v>
                </c:pt>
                <c:pt idx="299">
                  <c:v>1956.4274681818181</c:v>
                </c:pt>
                <c:pt idx="300">
                  <c:v>1982.8674148181817</c:v>
                </c:pt>
                <c:pt idx="301">
                  <c:v>2007.4219136363636</c:v>
                </c:pt>
                <c:pt idx="302">
                  <c:v>2062.8657151818184</c:v>
                </c:pt>
                <c:pt idx="303">
                  <c:v>2113.8860254545452</c:v>
                </c:pt>
                <c:pt idx="304">
                  <c:v>2145.888375</c:v>
                </c:pt>
                <c:pt idx="305">
                  <c:v>2170.7417106363637</c:v>
                </c:pt>
                <c:pt idx="306">
                  <c:v>2183.134055</c:v>
                </c:pt>
                <c:pt idx="307">
                  <c:v>2209.8652768181819</c:v>
                </c:pt>
                <c:pt idx="308">
                  <c:v>2243.4413609090907</c:v>
                </c:pt>
                <c:pt idx="309">
                  <c:v>2291.8383893636365</c:v>
                </c:pt>
                <c:pt idx="310">
                  <c:v>2324.262068090909</c:v>
                </c:pt>
                <c:pt idx="311">
                  <c:v>2346.2145237272725</c:v>
                </c:pt>
                <c:pt idx="312">
                  <c:v>2378.623865181818</c:v>
                </c:pt>
                <c:pt idx="313">
                  <c:v>2402.5551937272726</c:v>
                </c:pt>
                <c:pt idx="314">
                  <c:v>2428.8356819090909</c:v>
                </c:pt>
                <c:pt idx="315">
                  <c:v>2451.1568240000001</c:v>
                </c:pt>
                <c:pt idx="316">
                  <c:v>2476.360454909091</c:v>
                </c:pt>
                <c:pt idx="317">
                  <c:v>2489.8413002727275</c:v>
                </c:pt>
                <c:pt idx="318">
                  <c:v>2497.6779587272727</c:v>
                </c:pt>
                <c:pt idx="319">
                  <c:v>2498.8659640909091</c:v>
                </c:pt>
                <c:pt idx="320">
                  <c:v>2521.3901563636364</c:v>
                </c:pt>
                <c:pt idx="321">
                  <c:v>2524.6346582727274</c:v>
                </c:pt>
                <c:pt idx="322">
                  <c:v>2528.0125774545454</c:v>
                </c:pt>
                <c:pt idx="323">
                  <c:v>2535.8717430000002</c:v>
                </c:pt>
                <c:pt idx="324">
                  <c:v>2535.2029200909092</c:v>
                </c:pt>
                <c:pt idx="325">
                  <c:v>2553.4441382727273</c:v>
                </c:pt>
                <c:pt idx="326">
                  <c:v>2566.7748230000002</c:v>
                </c:pt>
                <c:pt idx="327">
                  <c:v>2584.6500912727274</c:v>
                </c:pt>
                <c:pt idx="328">
                  <c:v>2605.2018001818183</c:v>
                </c:pt>
                <c:pt idx="329">
                  <c:v>2631.8386024545453</c:v>
                </c:pt>
                <c:pt idx="330">
                  <c:v>2651.3880956363637</c:v>
                </c:pt>
                <c:pt idx="331">
                  <c:v>2664.5896853636364</c:v>
                </c:pt>
                <c:pt idx="332">
                  <c:v>2672.3236634545456</c:v>
                </c:pt>
                <c:pt idx="333">
                  <c:v>2669.2572220000002</c:v>
                </c:pt>
                <c:pt idx="334">
                  <c:v>2652.6169074999998</c:v>
                </c:pt>
                <c:pt idx="335">
                  <c:v>2635.9765929999999</c:v>
                </c:pt>
                <c:pt idx="336">
                  <c:v>2656.5762401818183</c:v>
                </c:pt>
                <c:pt idx="337">
                  <c:v>2678.5823138181818</c:v>
                </c:pt>
                <c:pt idx="338">
                  <c:v>2637.402106090909</c:v>
                </c:pt>
                <c:pt idx="339">
                  <c:v>2604.8497413636364</c:v>
                </c:pt>
                <c:pt idx="340">
                  <c:v>2572.6207722727272</c:v>
                </c:pt>
              </c:numCache>
            </c:numRef>
          </c:val>
          <c:smooth val="0"/>
          <c:extLst>
            <c:ext xmlns:c16="http://schemas.microsoft.com/office/drawing/2014/chart" uri="{C3380CC4-5D6E-409C-BE32-E72D297353CC}">
              <c16:uniqueId val="{00000004-63DB-4537-A027-B29E793598FC}"/>
            </c:ext>
          </c:extLst>
        </c:ser>
        <c:dLbls>
          <c:showLegendKey val="0"/>
          <c:showVal val="0"/>
          <c:showCatName val="0"/>
          <c:showSerName val="0"/>
          <c:showPercent val="0"/>
          <c:showBubbleSize val="0"/>
        </c:dLbls>
        <c:smooth val="0"/>
        <c:axId val="746064680"/>
        <c:axId val="746062520"/>
      </c:lineChart>
      <c:dateAx>
        <c:axId val="746064680"/>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6062520"/>
        <c:crosses val="autoZero"/>
        <c:auto val="1"/>
        <c:lblOffset val="100"/>
        <c:baseTimeUnit val="days"/>
      </c:dateAx>
      <c:valAx>
        <c:axId val="746062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6064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5209235209235209E-3"/>
          <c:y val="0.4229951471893351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725316492884086"/>
          <c:y val="0.13901697539606112"/>
          <c:w val="0.80726469797335954"/>
          <c:h val="0.80829698445967635"/>
        </c:manualLayout>
      </c:layout>
      <c:barChart>
        <c:barDir val="col"/>
        <c:grouping val="clustered"/>
        <c:varyColors val="0"/>
        <c:ser>
          <c:idx val="0"/>
          <c:order val="0"/>
          <c:tx>
            <c:strRef>
              <c:f>'Figure 1'!$C$7</c:f>
              <c:strCache>
                <c:ptCount val="1"/>
                <c:pt idx="0">
                  <c:v>2020/21</c:v>
                </c:pt>
              </c:strCache>
            </c:strRef>
          </c:tx>
          <c:spPr>
            <a:solidFill>
              <a:schemeClr val="accent4">
                <a:lumMod val="75000"/>
              </a:schemeClr>
            </a:solidFill>
            <a:ln>
              <a:noFill/>
            </a:ln>
            <a:effectLst/>
          </c:spPr>
          <c:invertIfNegative val="0"/>
          <c:cat>
            <c:numRef>
              <c:f>'Figure 1'!$D$3:$N$3</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cat>
          <c:val>
            <c:numRef>
              <c:f>'Figure 1'!$D$7:$N$7</c:f>
              <c:numCache>
                <c:formatCode>0.0</c:formatCode>
                <c:ptCount val="11"/>
                <c:pt idx="0">
                  <c:v>0</c:v>
                </c:pt>
                <c:pt idx="1">
                  <c:v>1</c:v>
                </c:pt>
                <c:pt idx="2">
                  <c:v>7</c:v>
                </c:pt>
                <c:pt idx="3">
                  <c:v>28</c:v>
                </c:pt>
                <c:pt idx="4">
                  <c:v>29</c:v>
                </c:pt>
                <c:pt idx="5">
                  <c:v>30</c:v>
                </c:pt>
                <c:pt idx="6">
                  <c:v>34</c:v>
                </c:pt>
                <c:pt idx="7">
                  <c:v>34</c:v>
                </c:pt>
                <c:pt idx="8">
                  <c:v>14</c:v>
                </c:pt>
                <c:pt idx="9">
                  <c:v>5</c:v>
                </c:pt>
                <c:pt idx="10">
                  <c:v>0</c:v>
                </c:pt>
              </c:numCache>
            </c:numRef>
          </c:val>
          <c:extLst>
            <c:ext xmlns:c16="http://schemas.microsoft.com/office/drawing/2014/chart" uri="{C3380CC4-5D6E-409C-BE32-E72D297353CC}">
              <c16:uniqueId val="{00000000-C083-4F10-9A13-0853955E4FE6}"/>
            </c:ext>
          </c:extLst>
        </c:ser>
        <c:dLbls>
          <c:showLegendKey val="0"/>
          <c:showVal val="0"/>
          <c:showCatName val="0"/>
          <c:showSerName val="0"/>
          <c:showPercent val="0"/>
          <c:showBubbleSize val="0"/>
        </c:dLbls>
        <c:gapWidth val="20"/>
        <c:axId val="629050936"/>
        <c:axId val="842623880"/>
      </c:barChart>
      <c:catAx>
        <c:axId val="629050936"/>
        <c:scaling>
          <c:orientation val="minMax"/>
        </c:scaling>
        <c:delete val="1"/>
        <c:axPos val="b"/>
        <c:numFmt formatCode="General" sourceLinked="1"/>
        <c:majorTickMark val="none"/>
        <c:minorTickMark val="none"/>
        <c:tickLblPos val="nextTo"/>
        <c:crossAx val="842623880"/>
        <c:crosses val="autoZero"/>
        <c:auto val="1"/>
        <c:lblAlgn val="ctr"/>
        <c:lblOffset val="100"/>
        <c:noMultiLvlLbl val="0"/>
      </c:catAx>
      <c:valAx>
        <c:axId val="842623880"/>
        <c:scaling>
          <c:orientation val="minMax"/>
          <c:max val="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050936"/>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13'!$B$3</c:f>
              <c:strCache>
                <c:ptCount val="1"/>
                <c:pt idx="0">
                  <c:v>Injection</c:v>
                </c:pt>
              </c:strCache>
            </c:strRef>
          </c:tx>
          <c:spPr>
            <a:solidFill>
              <a:schemeClr val="accent1"/>
            </a:solidFill>
            <a:ln>
              <a:noFill/>
            </a:ln>
            <a:effectLst/>
          </c:spPr>
          <c:invertIfNegative val="0"/>
          <c:cat>
            <c:numRef>
              <c:f>'Figure 13'!$A$4:$A$186</c:f>
              <c:numCache>
                <c:formatCode>m/d/yyyy</c:formatCode>
                <c:ptCount val="183"/>
                <c:pt idx="0">
                  <c:v>45200</c:v>
                </c:pt>
                <c:pt idx="1">
                  <c:v>45201</c:v>
                </c:pt>
                <c:pt idx="2">
                  <c:v>45202</c:v>
                </c:pt>
                <c:pt idx="3">
                  <c:v>45203</c:v>
                </c:pt>
                <c:pt idx="4">
                  <c:v>45204</c:v>
                </c:pt>
                <c:pt idx="5">
                  <c:v>45205</c:v>
                </c:pt>
                <c:pt idx="6">
                  <c:v>45206</c:v>
                </c:pt>
                <c:pt idx="7">
                  <c:v>45207</c:v>
                </c:pt>
                <c:pt idx="8">
                  <c:v>45208</c:v>
                </c:pt>
                <c:pt idx="9">
                  <c:v>45209</c:v>
                </c:pt>
                <c:pt idx="10">
                  <c:v>45210</c:v>
                </c:pt>
                <c:pt idx="11">
                  <c:v>45211</c:v>
                </c:pt>
                <c:pt idx="12">
                  <c:v>45212</c:v>
                </c:pt>
                <c:pt idx="13">
                  <c:v>45213</c:v>
                </c:pt>
                <c:pt idx="14">
                  <c:v>45214</c:v>
                </c:pt>
                <c:pt idx="15">
                  <c:v>45215</c:v>
                </c:pt>
                <c:pt idx="16">
                  <c:v>45216</c:v>
                </c:pt>
                <c:pt idx="17">
                  <c:v>45217</c:v>
                </c:pt>
                <c:pt idx="18">
                  <c:v>45218</c:v>
                </c:pt>
                <c:pt idx="19">
                  <c:v>45219</c:v>
                </c:pt>
                <c:pt idx="20">
                  <c:v>45220</c:v>
                </c:pt>
                <c:pt idx="21">
                  <c:v>45221</c:v>
                </c:pt>
                <c:pt idx="22">
                  <c:v>45222</c:v>
                </c:pt>
                <c:pt idx="23">
                  <c:v>45223</c:v>
                </c:pt>
                <c:pt idx="24">
                  <c:v>45224</c:v>
                </c:pt>
                <c:pt idx="25">
                  <c:v>45225</c:v>
                </c:pt>
                <c:pt idx="26">
                  <c:v>45226</c:v>
                </c:pt>
                <c:pt idx="27">
                  <c:v>45227</c:v>
                </c:pt>
                <c:pt idx="28">
                  <c:v>45228</c:v>
                </c:pt>
                <c:pt idx="29">
                  <c:v>45229</c:v>
                </c:pt>
                <c:pt idx="30">
                  <c:v>45230</c:v>
                </c:pt>
                <c:pt idx="31">
                  <c:v>45231</c:v>
                </c:pt>
                <c:pt idx="32">
                  <c:v>45232</c:v>
                </c:pt>
                <c:pt idx="33">
                  <c:v>45233</c:v>
                </c:pt>
                <c:pt idx="34">
                  <c:v>45234</c:v>
                </c:pt>
                <c:pt idx="35">
                  <c:v>45235</c:v>
                </c:pt>
                <c:pt idx="36">
                  <c:v>45236</c:v>
                </c:pt>
                <c:pt idx="37">
                  <c:v>45237</c:v>
                </c:pt>
                <c:pt idx="38">
                  <c:v>45238</c:v>
                </c:pt>
                <c:pt idx="39">
                  <c:v>45239</c:v>
                </c:pt>
                <c:pt idx="40">
                  <c:v>45240</c:v>
                </c:pt>
                <c:pt idx="41">
                  <c:v>45241</c:v>
                </c:pt>
                <c:pt idx="42">
                  <c:v>45242</c:v>
                </c:pt>
                <c:pt idx="43">
                  <c:v>45243</c:v>
                </c:pt>
                <c:pt idx="44">
                  <c:v>45244</c:v>
                </c:pt>
                <c:pt idx="45">
                  <c:v>45245</c:v>
                </c:pt>
                <c:pt idx="46">
                  <c:v>45246</c:v>
                </c:pt>
                <c:pt idx="47">
                  <c:v>45247</c:v>
                </c:pt>
                <c:pt idx="48">
                  <c:v>45248</c:v>
                </c:pt>
                <c:pt idx="49">
                  <c:v>45249</c:v>
                </c:pt>
                <c:pt idx="50">
                  <c:v>45250</c:v>
                </c:pt>
                <c:pt idx="51">
                  <c:v>45251</c:v>
                </c:pt>
                <c:pt idx="52">
                  <c:v>45252</c:v>
                </c:pt>
                <c:pt idx="53">
                  <c:v>45253</c:v>
                </c:pt>
                <c:pt idx="54">
                  <c:v>45254</c:v>
                </c:pt>
                <c:pt idx="55">
                  <c:v>45255</c:v>
                </c:pt>
                <c:pt idx="56">
                  <c:v>45256</c:v>
                </c:pt>
                <c:pt idx="57">
                  <c:v>45257</c:v>
                </c:pt>
                <c:pt idx="58">
                  <c:v>45258</c:v>
                </c:pt>
                <c:pt idx="59">
                  <c:v>45259</c:v>
                </c:pt>
                <c:pt idx="60">
                  <c:v>45260</c:v>
                </c:pt>
                <c:pt idx="61">
                  <c:v>45261</c:v>
                </c:pt>
                <c:pt idx="62">
                  <c:v>45262</c:v>
                </c:pt>
                <c:pt idx="63">
                  <c:v>45263</c:v>
                </c:pt>
                <c:pt idx="64">
                  <c:v>45264</c:v>
                </c:pt>
                <c:pt idx="65">
                  <c:v>45265</c:v>
                </c:pt>
                <c:pt idx="66">
                  <c:v>45266</c:v>
                </c:pt>
                <c:pt idx="67">
                  <c:v>45267</c:v>
                </c:pt>
                <c:pt idx="68">
                  <c:v>45268</c:v>
                </c:pt>
                <c:pt idx="69">
                  <c:v>45269</c:v>
                </c:pt>
                <c:pt idx="70">
                  <c:v>45270</c:v>
                </c:pt>
                <c:pt idx="71">
                  <c:v>45271</c:v>
                </c:pt>
                <c:pt idx="72">
                  <c:v>45272</c:v>
                </c:pt>
                <c:pt idx="73">
                  <c:v>45273</c:v>
                </c:pt>
                <c:pt idx="74">
                  <c:v>45274</c:v>
                </c:pt>
                <c:pt idx="75">
                  <c:v>45275</c:v>
                </c:pt>
                <c:pt idx="76">
                  <c:v>45276</c:v>
                </c:pt>
                <c:pt idx="77">
                  <c:v>45277</c:v>
                </c:pt>
                <c:pt idx="78">
                  <c:v>45278</c:v>
                </c:pt>
                <c:pt idx="79">
                  <c:v>45279</c:v>
                </c:pt>
                <c:pt idx="80">
                  <c:v>45280</c:v>
                </c:pt>
                <c:pt idx="81">
                  <c:v>45281</c:v>
                </c:pt>
                <c:pt idx="82">
                  <c:v>45282</c:v>
                </c:pt>
                <c:pt idx="83">
                  <c:v>45283</c:v>
                </c:pt>
                <c:pt idx="84">
                  <c:v>45284</c:v>
                </c:pt>
                <c:pt idx="85">
                  <c:v>45285</c:v>
                </c:pt>
                <c:pt idx="86">
                  <c:v>45286</c:v>
                </c:pt>
                <c:pt idx="87">
                  <c:v>45287</c:v>
                </c:pt>
                <c:pt idx="88">
                  <c:v>45288</c:v>
                </c:pt>
                <c:pt idx="89">
                  <c:v>45289</c:v>
                </c:pt>
                <c:pt idx="90">
                  <c:v>45290</c:v>
                </c:pt>
                <c:pt idx="91">
                  <c:v>45291</c:v>
                </c:pt>
                <c:pt idx="92">
                  <c:v>45292</c:v>
                </c:pt>
                <c:pt idx="93">
                  <c:v>45293</c:v>
                </c:pt>
                <c:pt idx="94">
                  <c:v>45294</c:v>
                </c:pt>
                <c:pt idx="95">
                  <c:v>45295</c:v>
                </c:pt>
                <c:pt idx="96">
                  <c:v>45296</c:v>
                </c:pt>
                <c:pt idx="97">
                  <c:v>45297</c:v>
                </c:pt>
                <c:pt idx="98">
                  <c:v>45298</c:v>
                </c:pt>
                <c:pt idx="99">
                  <c:v>45299</c:v>
                </c:pt>
                <c:pt idx="100">
                  <c:v>45300</c:v>
                </c:pt>
                <c:pt idx="101">
                  <c:v>45301</c:v>
                </c:pt>
                <c:pt idx="102">
                  <c:v>45302</c:v>
                </c:pt>
                <c:pt idx="103">
                  <c:v>45303</c:v>
                </c:pt>
                <c:pt idx="104">
                  <c:v>45304</c:v>
                </c:pt>
                <c:pt idx="105">
                  <c:v>45305</c:v>
                </c:pt>
                <c:pt idx="106">
                  <c:v>45306</c:v>
                </c:pt>
                <c:pt idx="107">
                  <c:v>45307</c:v>
                </c:pt>
                <c:pt idx="108">
                  <c:v>45308</c:v>
                </c:pt>
                <c:pt idx="109">
                  <c:v>45309</c:v>
                </c:pt>
                <c:pt idx="110">
                  <c:v>45310</c:v>
                </c:pt>
                <c:pt idx="111">
                  <c:v>45311</c:v>
                </c:pt>
                <c:pt idx="112">
                  <c:v>45312</c:v>
                </c:pt>
                <c:pt idx="113">
                  <c:v>45313</c:v>
                </c:pt>
                <c:pt idx="114">
                  <c:v>45314</c:v>
                </c:pt>
                <c:pt idx="115">
                  <c:v>45315</c:v>
                </c:pt>
                <c:pt idx="116">
                  <c:v>45316</c:v>
                </c:pt>
                <c:pt idx="117">
                  <c:v>45317</c:v>
                </c:pt>
                <c:pt idx="118">
                  <c:v>45318</c:v>
                </c:pt>
                <c:pt idx="119">
                  <c:v>45319</c:v>
                </c:pt>
                <c:pt idx="120">
                  <c:v>45320</c:v>
                </c:pt>
                <c:pt idx="121">
                  <c:v>45321</c:v>
                </c:pt>
                <c:pt idx="122">
                  <c:v>45322</c:v>
                </c:pt>
                <c:pt idx="123">
                  <c:v>45323</c:v>
                </c:pt>
                <c:pt idx="124">
                  <c:v>45324</c:v>
                </c:pt>
                <c:pt idx="125">
                  <c:v>45325</c:v>
                </c:pt>
                <c:pt idx="126">
                  <c:v>45326</c:v>
                </c:pt>
                <c:pt idx="127">
                  <c:v>45327</c:v>
                </c:pt>
                <c:pt idx="128">
                  <c:v>45328</c:v>
                </c:pt>
                <c:pt idx="129">
                  <c:v>45329</c:v>
                </c:pt>
                <c:pt idx="130">
                  <c:v>45330</c:v>
                </c:pt>
                <c:pt idx="131">
                  <c:v>45331</c:v>
                </c:pt>
                <c:pt idx="132">
                  <c:v>45332</c:v>
                </c:pt>
                <c:pt idx="133">
                  <c:v>45333</c:v>
                </c:pt>
                <c:pt idx="134">
                  <c:v>45334</c:v>
                </c:pt>
                <c:pt idx="135">
                  <c:v>45335</c:v>
                </c:pt>
                <c:pt idx="136">
                  <c:v>45336</c:v>
                </c:pt>
                <c:pt idx="137">
                  <c:v>45337</c:v>
                </c:pt>
                <c:pt idx="138">
                  <c:v>45338</c:v>
                </c:pt>
                <c:pt idx="139">
                  <c:v>45339</c:v>
                </c:pt>
                <c:pt idx="140">
                  <c:v>45340</c:v>
                </c:pt>
                <c:pt idx="141">
                  <c:v>45341</c:v>
                </c:pt>
                <c:pt idx="142">
                  <c:v>45342</c:v>
                </c:pt>
                <c:pt idx="143">
                  <c:v>45343</c:v>
                </c:pt>
                <c:pt idx="144">
                  <c:v>45344</c:v>
                </c:pt>
                <c:pt idx="145">
                  <c:v>45345</c:v>
                </c:pt>
                <c:pt idx="146">
                  <c:v>45346</c:v>
                </c:pt>
                <c:pt idx="147">
                  <c:v>45347</c:v>
                </c:pt>
                <c:pt idx="148">
                  <c:v>45348</c:v>
                </c:pt>
                <c:pt idx="149">
                  <c:v>45349</c:v>
                </c:pt>
                <c:pt idx="150">
                  <c:v>45350</c:v>
                </c:pt>
                <c:pt idx="151">
                  <c:v>45351</c:v>
                </c:pt>
                <c:pt idx="152">
                  <c:v>45352</c:v>
                </c:pt>
                <c:pt idx="153">
                  <c:v>45353</c:v>
                </c:pt>
                <c:pt idx="154">
                  <c:v>45354</c:v>
                </c:pt>
                <c:pt idx="155">
                  <c:v>45355</c:v>
                </c:pt>
                <c:pt idx="156">
                  <c:v>45356</c:v>
                </c:pt>
                <c:pt idx="157">
                  <c:v>45357</c:v>
                </c:pt>
                <c:pt idx="158">
                  <c:v>45358</c:v>
                </c:pt>
                <c:pt idx="159">
                  <c:v>45359</c:v>
                </c:pt>
                <c:pt idx="160">
                  <c:v>45360</c:v>
                </c:pt>
                <c:pt idx="161">
                  <c:v>45361</c:v>
                </c:pt>
                <c:pt idx="162">
                  <c:v>45362</c:v>
                </c:pt>
                <c:pt idx="163">
                  <c:v>45363</c:v>
                </c:pt>
                <c:pt idx="164">
                  <c:v>45364</c:v>
                </c:pt>
                <c:pt idx="165">
                  <c:v>45365</c:v>
                </c:pt>
                <c:pt idx="166">
                  <c:v>45366</c:v>
                </c:pt>
                <c:pt idx="167">
                  <c:v>45367</c:v>
                </c:pt>
                <c:pt idx="168">
                  <c:v>45368</c:v>
                </c:pt>
                <c:pt idx="169">
                  <c:v>45369</c:v>
                </c:pt>
                <c:pt idx="170">
                  <c:v>45370</c:v>
                </c:pt>
                <c:pt idx="171">
                  <c:v>45371</c:v>
                </c:pt>
                <c:pt idx="172">
                  <c:v>45372</c:v>
                </c:pt>
                <c:pt idx="173">
                  <c:v>45373</c:v>
                </c:pt>
                <c:pt idx="174">
                  <c:v>45374</c:v>
                </c:pt>
                <c:pt idx="175">
                  <c:v>45375</c:v>
                </c:pt>
                <c:pt idx="176">
                  <c:v>45376</c:v>
                </c:pt>
                <c:pt idx="177">
                  <c:v>45377</c:v>
                </c:pt>
                <c:pt idx="178">
                  <c:v>45378</c:v>
                </c:pt>
                <c:pt idx="179">
                  <c:v>45379</c:v>
                </c:pt>
                <c:pt idx="180">
                  <c:v>45380</c:v>
                </c:pt>
                <c:pt idx="181">
                  <c:v>45381</c:v>
                </c:pt>
                <c:pt idx="182">
                  <c:v>45382</c:v>
                </c:pt>
              </c:numCache>
            </c:numRef>
          </c:cat>
          <c:val>
            <c:numRef>
              <c:f>'Figure 13'!$B$4:$B$186</c:f>
              <c:numCache>
                <c:formatCode>0.0</c:formatCode>
                <c:ptCount val="183"/>
                <c:pt idx="0">
                  <c:v>-51.710553545454545</c:v>
                </c:pt>
                <c:pt idx="1">
                  <c:v>-20.591191454545456</c:v>
                </c:pt>
                <c:pt idx="2">
                  <c:v>-43.426593636363634</c:v>
                </c:pt>
                <c:pt idx="3">
                  <c:v>-23.838428363636364</c:v>
                </c:pt>
                <c:pt idx="4">
                  <c:v>-12.808547181818183</c:v>
                </c:pt>
                <c:pt idx="5">
                  <c:v>-35.625399454545452</c:v>
                </c:pt>
                <c:pt idx="6">
                  <c:v>-43.287502000000003</c:v>
                </c:pt>
                <c:pt idx="7">
                  <c:v>-19.124995636363636</c:v>
                </c:pt>
                <c:pt idx="8">
                  <c:v>-2.255345181818182</c:v>
                </c:pt>
                <c:pt idx="9">
                  <c:v>-47.348891636363639</c:v>
                </c:pt>
                <c:pt idx="10">
                  <c:v>-29.523847272727274</c:v>
                </c:pt>
                <c:pt idx="11">
                  <c:v>-25.755505090909089</c:v>
                </c:pt>
                <c:pt idx="12">
                  <c:v>-60.173744909090907</c:v>
                </c:pt>
                <c:pt idx="13">
                  <c:v>-50.861303909090907</c:v>
                </c:pt>
                <c:pt idx="14">
                  <c:v>-17.138209909090911</c:v>
                </c:pt>
                <c:pt idx="15">
                  <c:v>-0.58182</c:v>
                </c:pt>
                <c:pt idx="16">
                  <c:v>-2.0244261818181819</c:v>
                </c:pt>
                <c:pt idx="17">
                  <c:v>-13.180579454545455</c:v>
                </c:pt>
                <c:pt idx="18">
                  <c:v>-18.387456636363638</c:v>
                </c:pt>
                <c:pt idx="19">
                  <c:v>-30.873697727272727</c:v>
                </c:pt>
                <c:pt idx="20">
                  <c:v>-22.978832454545454</c:v>
                </c:pt>
                <c:pt idx="21">
                  <c:v>-4.9028373636363636</c:v>
                </c:pt>
                <c:pt idx="22">
                  <c:v>-0.39058363636363636</c:v>
                </c:pt>
                <c:pt idx="23">
                  <c:v>-0.81453936363636359</c:v>
                </c:pt>
                <c:pt idx="24">
                  <c:v>0</c:v>
                </c:pt>
                <c:pt idx="25">
                  <c:v>-1.4036881818181819</c:v>
                </c:pt>
                <c:pt idx="26">
                  <c:v>0</c:v>
                </c:pt>
                <c:pt idx="27">
                  <c:v>-23.409503181818181</c:v>
                </c:pt>
                <c:pt idx="28">
                  <c:v>-30.571577545454545</c:v>
                </c:pt>
                <c:pt idx="29">
                  <c:v>-5.6090150000000003</c:v>
                </c:pt>
                <c:pt idx="30">
                  <c:v>-11.689179090909091</c:v>
                </c:pt>
                <c:pt idx="31">
                  <c:v>-43.66466172727273</c:v>
                </c:pt>
                <c:pt idx="32">
                  <c:v>-8.4799517272727272</c:v>
                </c:pt>
                <c:pt idx="33">
                  <c:v>-23.10602590909091</c:v>
                </c:pt>
                <c:pt idx="34">
                  <c:v>-16.186014909090908</c:v>
                </c:pt>
                <c:pt idx="35">
                  <c:v>-34.446797636363634</c:v>
                </c:pt>
                <c:pt idx="36">
                  <c:v>-23.730626636363635</c:v>
                </c:pt>
                <c:pt idx="37">
                  <c:v>-4.638736818181818</c:v>
                </c:pt>
                <c:pt idx="38">
                  <c:v>-7.9345691818181816</c:v>
                </c:pt>
                <c:pt idx="39">
                  <c:v>-1.192741090909091</c:v>
                </c:pt>
                <c:pt idx="40">
                  <c:v>-4.0577588181818181</c:v>
                </c:pt>
                <c:pt idx="41">
                  <c:v>-1.0675416363636363</c:v>
                </c:pt>
                <c:pt idx="42">
                  <c:v>-3.0635869090909091</c:v>
                </c:pt>
                <c:pt idx="43">
                  <c:v>-10.381292272727272</c:v>
                </c:pt>
                <c:pt idx="44">
                  <c:v>-3.9623782727272729</c:v>
                </c:pt>
                <c:pt idx="45">
                  <c:v>-3.4948809999999999</c:v>
                </c:pt>
                <c:pt idx="46">
                  <c:v>-2.2223911818181818</c:v>
                </c:pt>
                <c:pt idx="47">
                  <c:v>-3.8495206363636365</c:v>
                </c:pt>
                <c:pt idx="48">
                  <c:v>-37.006740636363638</c:v>
                </c:pt>
                <c:pt idx="49">
                  <c:v>-42.685621272727275</c:v>
                </c:pt>
                <c:pt idx="50">
                  <c:v>-13.559415272727273</c:v>
                </c:pt>
                <c:pt idx="51">
                  <c:v>-1.8642242727272726</c:v>
                </c:pt>
                <c:pt idx="52">
                  <c:v>-7.3941688181818179</c:v>
                </c:pt>
                <c:pt idx="53">
                  <c:v>-37.52541618181818</c:v>
                </c:pt>
                <c:pt idx="54">
                  <c:v>-8.197619454545455</c:v>
                </c:pt>
                <c:pt idx="55">
                  <c:v>0</c:v>
                </c:pt>
                <c:pt idx="56">
                  <c:v>0</c:v>
                </c:pt>
                <c:pt idx="57">
                  <c:v>-2.9379074545454547</c:v>
                </c:pt>
                <c:pt idx="58">
                  <c:v>-0.57182618181818179</c:v>
                </c:pt>
                <c:pt idx="59">
                  <c:v>0</c:v>
                </c:pt>
                <c:pt idx="60">
                  <c:v>0</c:v>
                </c:pt>
                <c:pt idx="61">
                  <c:v>0</c:v>
                </c:pt>
                <c:pt idx="62">
                  <c:v>0</c:v>
                </c:pt>
                <c:pt idx="63">
                  <c:v>-5.8071790909090906</c:v>
                </c:pt>
                <c:pt idx="64">
                  <c:v>-4.305096909090909</c:v>
                </c:pt>
                <c:pt idx="65">
                  <c:v>-0.59818454545454547</c:v>
                </c:pt>
                <c:pt idx="66">
                  <c:v>-0.87272727272727268</c:v>
                </c:pt>
                <c:pt idx="67">
                  <c:v>-0.98181818181818181</c:v>
                </c:pt>
                <c:pt idx="68">
                  <c:v>-18.192204636363638</c:v>
                </c:pt>
                <c:pt idx="69">
                  <c:v>-33.85807163636364</c:v>
                </c:pt>
                <c:pt idx="70">
                  <c:v>-22.464230272727274</c:v>
                </c:pt>
                <c:pt idx="71">
                  <c:v>-4.2624446363636368</c:v>
                </c:pt>
                <c:pt idx="72">
                  <c:v>-1.8090936363636363</c:v>
                </c:pt>
                <c:pt idx="73">
                  <c:v>-4.8897309090909093</c:v>
                </c:pt>
                <c:pt idx="74">
                  <c:v>-1.8172745454545454</c:v>
                </c:pt>
                <c:pt idx="75">
                  <c:v>-6.586758818181818</c:v>
                </c:pt>
                <c:pt idx="76">
                  <c:v>-44.676318000000002</c:v>
                </c:pt>
                <c:pt idx="77">
                  <c:v>-37.857772818181822</c:v>
                </c:pt>
                <c:pt idx="78">
                  <c:v>-29.563842818181818</c:v>
                </c:pt>
                <c:pt idx="79">
                  <c:v>-20.370101909090909</c:v>
                </c:pt>
                <c:pt idx="80">
                  <c:v>-14.865263272727272</c:v>
                </c:pt>
                <c:pt idx="81">
                  <c:v>-33.560345818181816</c:v>
                </c:pt>
                <c:pt idx="82">
                  <c:v>-13.124371454545454</c:v>
                </c:pt>
                <c:pt idx="83">
                  <c:v>-35.267252272727269</c:v>
                </c:pt>
                <c:pt idx="84">
                  <c:v>-51.46092909090909</c:v>
                </c:pt>
                <c:pt idx="85">
                  <c:v>-44.239837818181819</c:v>
                </c:pt>
                <c:pt idx="86">
                  <c:v>-10.382155545454545</c:v>
                </c:pt>
                <c:pt idx="87">
                  <c:v>-21.645386181818182</c:v>
                </c:pt>
                <c:pt idx="88">
                  <c:v>-22.880861545454547</c:v>
                </c:pt>
                <c:pt idx="89">
                  <c:v>-26.626115545454546</c:v>
                </c:pt>
                <c:pt idx="90">
                  <c:v>-24.244435272727273</c:v>
                </c:pt>
                <c:pt idx="91">
                  <c:v>-21.624912363636362</c:v>
                </c:pt>
                <c:pt idx="92">
                  <c:v>-25.342020272727272</c:v>
                </c:pt>
                <c:pt idx="93">
                  <c:v>-10.344576636363636</c:v>
                </c:pt>
                <c:pt idx="94">
                  <c:v>-4.750274181818182</c:v>
                </c:pt>
                <c:pt idx="95">
                  <c:v>0</c:v>
                </c:pt>
                <c:pt idx="96">
                  <c:v>-1.2394496363636363</c:v>
                </c:pt>
                <c:pt idx="97">
                  <c:v>-0.50054618181818178</c:v>
                </c:pt>
                <c:pt idx="98">
                  <c:v>0</c:v>
                </c:pt>
                <c:pt idx="99">
                  <c:v>0</c:v>
                </c:pt>
                <c:pt idx="100">
                  <c:v>0</c:v>
                </c:pt>
                <c:pt idx="101">
                  <c:v>0</c:v>
                </c:pt>
                <c:pt idx="102">
                  <c:v>0</c:v>
                </c:pt>
                <c:pt idx="103">
                  <c:v>0</c:v>
                </c:pt>
                <c:pt idx="104">
                  <c:v>-11.235712181818181</c:v>
                </c:pt>
                <c:pt idx="105">
                  <c:v>-10.781246363636363</c:v>
                </c:pt>
                <c:pt idx="106">
                  <c:v>0</c:v>
                </c:pt>
                <c:pt idx="107">
                  <c:v>0</c:v>
                </c:pt>
                <c:pt idx="108">
                  <c:v>0</c:v>
                </c:pt>
                <c:pt idx="109">
                  <c:v>0</c:v>
                </c:pt>
                <c:pt idx="110">
                  <c:v>0</c:v>
                </c:pt>
                <c:pt idx="111">
                  <c:v>0</c:v>
                </c:pt>
                <c:pt idx="112">
                  <c:v>-21.390136818181819</c:v>
                </c:pt>
                <c:pt idx="113">
                  <c:v>-15.199018454545454</c:v>
                </c:pt>
                <c:pt idx="114">
                  <c:v>-16.644300545454545</c:v>
                </c:pt>
                <c:pt idx="115">
                  <c:v>-22.114895000000001</c:v>
                </c:pt>
                <c:pt idx="116">
                  <c:v>-7.8113504545454546</c:v>
                </c:pt>
                <c:pt idx="117">
                  <c:v>-3.9065227272727272</c:v>
                </c:pt>
                <c:pt idx="118">
                  <c:v>-9.4206889090909094</c:v>
                </c:pt>
                <c:pt idx="119">
                  <c:v>-13.561239</c:v>
                </c:pt>
                <c:pt idx="120">
                  <c:v>0</c:v>
                </c:pt>
                <c:pt idx="121">
                  <c:v>0</c:v>
                </c:pt>
                <c:pt idx="122">
                  <c:v>0</c:v>
                </c:pt>
                <c:pt idx="123">
                  <c:v>-5.2774293636363634</c:v>
                </c:pt>
                <c:pt idx="124">
                  <c:v>-33.907862454545452</c:v>
                </c:pt>
                <c:pt idx="125">
                  <c:v>-45.007497090909091</c:v>
                </c:pt>
                <c:pt idx="126">
                  <c:v>-27.012230363636363</c:v>
                </c:pt>
                <c:pt idx="127">
                  <c:v>-20.962099727272726</c:v>
                </c:pt>
                <c:pt idx="128">
                  <c:v>-2.2888121818181819</c:v>
                </c:pt>
                <c:pt idx="129">
                  <c:v>0</c:v>
                </c:pt>
                <c:pt idx="130">
                  <c:v>0</c:v>
                </c:pt>
                <c:pt idx="131">
                  <c:v>-5.2607437272727271</c:v>
                </c:pt>
                <c:pt idx="132">
                  <c:v>-5.8135922727272726</c:v>
                </c:pt>
                <c:pt idx="133">
                  <c:v>-7.1042270909090908</c:v>
                </c:pt>
                <c:pt idx="134">
                  <c:v>0</c:v>
                </c:pt>
                <c:pt idx="135">
                  <c:v>0</c:v>
                </c:pt>
                <c:pt idx="136">
                  <c:v>-5.7641158181818186</c:v>
                </c:pt>
                <c:pt idx="137">
                  <c:v>-29.425276545454544</c:v>
                </c:pt>
                <c:pt idx="138">
                  <c:v>-7.0702866363636367</c:v>
                </c:pt>
                <c:pt idx="139">
                  <c:v>-29.698747818181818</c:v>
                </c:pt>
                <c:pt idx="140">
                  <c:v>-38.863943363636366</c:v>
                </c:pt>
                <c:pt idx="141">
                  <c:v>-19.223547909090907</c:v>
                </c:pt>
                <c:pt idx="142">
                  <c:v>-16.69417681818182</c:v>
                </c:pt>
                <c:pt idx="143">
                  <c:v>-9.0513947272727275</c:v>
                </c:pt>
                <c:pt idx="144">
                  <c:v>-5.8858276363636364</c:v>
                </c:pt>
                <c:pt idx="145">
                  <c:v>0</c:v>
                </c:pt>
                <c:pt idx="146">
                  <c:v>0</c:v>
                </c:pt>
                <c:pt idx="147">
                  <c:v>0</c:v>
                </c:pt>
                <c:pt idx="148">
                  <c:v>0</c:v>
                </c:pt>
                <c:pt idx="149">
                  <c:v>0</c:v>
                </c:pt>
                <c:pt idx="150">
                  <c:v>0</c:v>
                </c:pt>
                <c:pt idx="151">
                  <c:v>-1.0900000000000001E-4</c:v>
                </c:pt>
                <c:pt idx="152">
                  <c:v>0</c:v>
                </c:pt>
                <c:pt idx="153">
                  <c:v>-0.51271954545454546</c:v>
                </c:pt>
                <c:pt idx="154">
                  <c:v>-0.54496336363636366</c:v>
                </c:pt>
                <c:pt idx="155">
                  <c:v>0</c:v>
                </c:pt>
                <c:pt idx="156">
                  <c:v>0</c:v>
                </c:pt>
                <c:pt idx="157">
                  <c:v>0</c:v>
                </c:pt>
                <c:pt idx="158">
                  <c:v>0</c:v>
                </c:pt>
                <c:pt idx="159">
                  <c:v>0</c:v>
                </c:pt>
                <c:pt idx="160">
                  <c:v>-14.326301272727273</c:v>
                </c:pt>
                <c:pt idx="161">
                  <c:v>-4.644587727272727</c:v>
                </c:pt>
                <c:pt idx="162">
                  <c:v>0</c:v>
                </c:pt>
                <c:pt idx="163">
                  <c:v>0</c:v>
                </c:pt>
                <c:pt idx="164">
                  <c:v>-6.6703707272727275</c:v>
                </c:pt>
                <c:pt idx="165">
                  <c:v>-14.386869909090908</c:v>
                </c:pt>
                <c:pt idx="166">
                  <c:v>-14.502712727272728</c:v>
                </c:pt>
                <c:pt idx="167">
                  <c:v>-4.7579799999999999</c:v>
                </c:pt>
                <c:pt idx="168">
                  <c:v>-15.792318636363637</c:v>
                </c:pt>
                <c:pt idx="169">
                  <c:v>-6.2462974545454548</c:v>
                </c:pt>
                <c:pt idx="170">
                  <c:v>0</c:v>
                </c:pt>
                <c:pt idx="171">
                  <c:v>-0.89163318181818185</c:v>
                </c:pt>
                <c:pt idx="172">
                  <c:v>-37.417775272727276</c:v>
                </c:pt>
                <c:pt idx="173">
                  <c:v>-37.912126727272728</c:v>
                </c:pt>
                <c:pt idx="174">
                  <c:v>-20.712544000000001</c:v>
                </c:pt>
                <c:pt idx="175">
                  <c:v>-12.694672545454546</c:v>
                </c:pt>
                <c:pt idx="176">
                  <c:v>-0.33120172727272729</c:v>
                </c:pt>
                <c:pt idx="177">
                  <c:v>-8.4774290000000008</c:v>
                </c:pt>
                <c:pt idx="178">
                  <c:v>-6.911260636363636</c:v>
                </c:pt>
                <c:pt idx="179">
                  <c:v>-6.1314787272727269</c:v>
                </c:pt>
                <c:pt idx="180">
                  <c:v>-14.941790818181818</c:v>
                </c:pt>
                <c:pt idx="181">
                  <c:v>-19.719458818181817</c:v>
                </c:pt>
                <c:pt idx="182">
                  <c:v>-28.313814090909091</c:v>
                </c:pt>
              </c:numCache>
            </c:numRef>
          </c:val>
          <c:extLst>
            <c:ext xmlns:c16="http://schemas.microsoft.com/office/drawing/2014/chart" uri="{C3380CC4-5D6E-409C-BE32-E72D297353CC}">
              <c16:uniqueId val="{00000000-D0CD-4693-8791-EF634FE573B0}"/>
            </c:ext>
          </c:extLst>
        </c:ser>
        <c:ser>
          <c:idx val="1"/>
          <c:order val="1"/>
          <c:tx>
            <c:strRef>
              <c:f>'Figure 13'!$C$3</c:f>
              <c:strCache>
                <c:ptCount val="1"/>
                <c:pt idx="0">
                  <c:v>Withdrawal</c:v>
                </c:pt>
              </c:strCache>
            </c:strRef>
          </c:tx>
          <c:spPr>
            <a:solidFill>
              <a:schemeClr val="accent2"/>
            </a:solidFill>
            <a:ln>
              <a:noFill/>
            </a:ln>
            <a:effectLst/>
          </c:spPr>
          <c:invertIfNegative val="0"/>
          <c:cat>
            <c:numRef>
              <c:f>'Figure 13'!$A$4:$A$186</c:f>
              <c:numCache>
                <c:formatCode>m/d/yyyy</c:formatCode>
                <c:ptCount val="183"/>
                <c:pt idx="0">
                  <c:v>45200</c:v>
                </c:pt>
                <c:pt idx="1">
                  <c:v>45201</c:v>
                </c:pt>
                <c:pt idx="2">
                  <c:v>45202</c:v>
                </c:pt>
                <c:pt idx="3">
                  <c:v>45203</c:v>
                </c:pt>
                <c:pt idx="4">
                  <c:v>45204</c:v>
                </c:pt>
                <c:pt idx="5">
                  <c:v>45205</c:v>
                </c:pt>
                <c:pt idx="6">
                  <c:v>45206</c:v>
                </c:pt>
                <c:pt idx="7">
                  <c:v>45207</c:v>
                </c:pt>
                <c:pt idx="8">
                  <c:v>45208</c:v>
                </c:pt>
                <c:pt idx="9">
                  <c:v>45209</c:v>
                </c:pt>
                <c:pt idx="10">
                  <c:v>45210</c:v>
                </c:pt>
                <c:pt idx="11">
                  <c:v>45211</c:v>
                </c:pt>
                <c:pt idx="12">
                  <c:v>45212</c:v>
                </c:pt>
                <c:pt idx="13">
                  <c:v>45213</c:v>
                </c:pt>
                <c:pt idx="14">
                  <c:v>45214</c:v>
                </c:pt>
                <c:pt idx="15">
                  <c:v>45215</c:v>
                </c:pt>
                <c:pt idx="16">
                  <c:v>45216</c:v>
                </c:pt>
                <c:pt idx="17">
                  <c:v>45217</c:v>
                </c:pt>
                <c:pt idx="18">
                  <c:v>45218</c:v>
                </c:pt>
                <c:pt idx="19">
                  <c:v>45219</c:v>
                </c:pt>
                <c:pt idx="20">
                  <c:v>45220</c:v>
                </c:pt>
                <c:pt idx="21">
                  <c:v>45221</c:v>
                </c:pt>
                <c:pt idx="22">
                  <c:v>45222</c:v>
                </c:pt>
                <c:pt idx="23">
                  <c:v>45223</c:v>
                </c:pt>
                <c:pt idx="24">
                  <c:v>45224</c:v>
                </c:pt>
                <c:pt idx="25">
                  <c:v>45225</c:v>
                </c:pt>
                <c:pt idx="26">
                  <c:v>45226</c:v>
                </c:pt>
                <c:pt idx="27">
                  <c:v>45227</c:v>
                </c:pt>
                <c:pt idx="28">
                  <c:v>45228</c:v>
                </c:pt>
                <c:pt idx="29">
                  <c:v>45229</c:v>
                </c:pt>
                <c:pt idx="30">
                  <c:v>45230</c:v>
                </c:pt>
                <c:pt idx="31">
                  <c:v>45231</c:v>
                </c:pt>
                <c:pt idx="32">
                  <c:v>45232</c:v>
                </c:pt>
                <c:pt idx="33">
                  <c:v>45233</c:v>
                </c:pt>
                <c:pt idx="34">
                  <c:v>45234</c:v>
                </c:pt>
                <c:pt idx="35">
                  <c:v>45235</c:v>
                </c:pt>
                <c:pt idx="36">
                  <c:v>45236</c:v>
                </c:pt>
                <c:pt idx="37">
                  <c:v>45237</c:v>
                </c:pt>
                <c:pt idx="38">
                  <c:v>45238</c:v>
                </c:pt>
                <c:pt idx="39">
                  <c:v>45239</c:v>
                </c:pt>
                <c:pt idx="40">
                  <c:v>45240</c:v>
                </c:pt>
                <c:pt idx="41">
                  <c:v>45241</c:v>
                </c:pt>
                <c:pt idx="42">
                  <c:v>45242</c:v>
                </c:pt>
                <c:pt idx="43">
                  <c:v>45243</c:v>
                </c:pt>
                <c:pt idx="44">
                  <c:v>45244</c:v>
                </c:pt>
                <c:pt idx="45">
                  <c:v>45245</c:v>
                </c:pt>
                <c:pt idx="46">
                  <c:v>45246</c:v>
                </c:pt>
                <c:pt idx="47">
                  <c:v>45247</c:v>
                </c:pt>
                <c:pt idx="48">
                  <c:v>45248</c:v>
                </c:pt>
                <c:pt idx="49">
                  <c:v>45249</c:v>
                </c:pt>
                <c:pt idx="50">
                  <c:v>45250</c:v>
                </c:pt>
                <c:pt idx="51">
                  <c:v>45251</c:v>
                </c:pt>
                <c:pt idx="52">
                  <c:v>45252</c:v>
                </c:pt>
                <c:pt idx="53">
                  <c:v>45253</c:v>
                </c:pt>
                <c:pt idx="54">
                  <c:v>45254</c:v>
                </c:pt>
                <c:pt idx="55">
                  <c:v>45255</c:v>
                </c:pt>
                <c:pt idx="56">
                  <c:v>45256</c:v>
                </c:pt>
                <c:pt idx="57">
                  <c:v>45257</c:v>
                </c:pt>
                <c:pt idx="58">
                  <c:v>45258</c:v>
                </c:pt>
                <c:pt idx="59">
                  <c:v>45259</c:v>
                </c:pt>
                <c:pt idx="60">
                  <c:v>45260</c:v>
                </c:pt>
                <c:pt idx="61">
                  <c:v>45261</c:v>
                </c:pt>
                <c:pt idx="62">
                  <c:v>45262</c:v>
                </c:pt>
                <c:pt idx="63">
                  <c:v>45263</c:v>
                </c:pt>
                <c:pt idx="64">
                  <c:v>45264</c:v>
                </c:pt>
                <c:pt idx="65">
                  <c:v>45265</c:v>
                </c:pt>
                <c:pt idx="66">
                  <c:v>45266</c:v>
                </c:pt>
                <c:pt idx="67">
                  <c:v>45267</c:v>
                </c:pt>
                <c:pt idx="68">
                  <c:v>45268</c:v>
                </c:pt>
                <c:pt idx="69">
                  <c:v>45269</c:v>
                </c:pt>
                <c:pt idx="70">
                  <c:v>45270</c:v>
                </c:pt>
                <c:pt idx="71">
                  <c:v>45271</c:v>
                </c:pt>
                <c:pt idx="72">
                  <c:v>45272</c:v>
                </c:pt>
                <c:pt idx="73">
                  <c:v>45273</c:v>
                </c:pt>
                <c:pt idx="74">
                  <c:v>45274</c:v>
                </c:pt>
                <c:pt idx="75">
                  <c:v>45275</c:v>
                </c:pt>
                <c:pt idx="76">
                  <c:v>45276</c:v>
                </c:pt>
                <c:pt idx="77">
                  <c:v>45277</c:v>
                </c:pt>
                <c:pt idx="78">
                  <c:v>45278</c:v>
                </c:pt>
                <c:pt idx="79">
                  <c:v>45279</c:v>
                </c:pt>
                <c:pt idx="80">
                  <c:v>45280</c:v>
                </c:pt>
                <c:pt idx="81">
                  <c:v>45281</c:v>
                </c:pt>
                <c:pt idx="82">
                  <c:v>45282</c:v>
                </c:pt>
                <c:pt idx="83">
                  <c:v>45283</c:v>
                </c:pt>
                <c:pt idx="84">
                  <c:v>45284</c:v>
                </c:pt>
                <c:pt idx="85">
                  <c:v>45285</c:v>
                </c:pt>
                <c:pt idx="86">
                  <c:v>45286</c:v>
                </c:pt>
                <c:pt idx="87">
                  <c:v>45287</c:v>
                </c:pt>
                <c:pt idx="88">
                  <c:v>45288</c:v>
                </c:pt>
                <c:pt idx="89">
                  <c:v>45289</c:v>
                </c:pt>
                <c:pt idx="90">
                  <c:v>45290</c:v>
                </c:pt>
                <c:pt idx="91">
                  <c:v>45291</c:v>
                </c:pt>
                <c:pt idx="92">
                  <c:v>45292</c:v>
                </c:pt>
                <c:pt idx="93">
                  <c:v>45293</c:v>
                </c:pt>
                <c:pt idx="94">
                  <c:v>45294</c:v>
                </c:pt>
                <c:pt idx="95">
                  <c:v>45295</c:v>
                </c:pt>
                <c:pt idx="96">
                  <c:v>45296</c:v>
                </c:pt>
                <c:pt idx="97">
                  <c:v>45297</c:v>
                </c:pt>
                <c:pt idx="98">
                  <c:v>45298</c:v>
                </c:pt>
                <c:pt idx="99">
                  <c:v>45299</c:v>
                </c:pt>
                <c:pt idx="100">
                  <c:v>45300</c:v>
                </c:pt>
                <c:pt idx="101">
                  <c:v>45301</c:v>
                </c:pt>
                <c:pt idx="102">
                  <c:v>45302</c:v>
                </c:pt>
                <c:pt idx="103">
                  <c:v>45303</c:v>
                </c:pt>
                <c:pt idx="104">
                  <c:v>45304</c:v>
                </c:pt>
                <c:pt idx="105">
                  <c:v>45305</c:v>
                </c:pt>
                <c:pt idx="106">
                  <c:v>45306</c:v>
                </c:pt>
                <c:pt idx="107">
                  <c:v>45307</c:v>
                </c:pt>
                <c:pt idx="108">
                  <c:v>45308</c:v>
                </c:pt>
                <c:pt idx="109">
                  <c:v>45309</c:v>
                </c:pt>
                <c:pt idx="110">
                  <c:v>45310</c:v>
                </c:pt>
                <c:pt idx="111">
                  <c:v>45311</c:v>
                </c:pt>
                <c:pt idx="112">
                  <c:v>45312</c:v>
                </c:pt>
                <c:pt idx="113">
                  <c:v>45313</c:v>
                </c:pt>
                <c:pt idx="114">
                  <c:v>45314</c:v>
                </c:pt>
                <c:pt idx="115">
                  <c:v>45315</c:v>
                </c:pt>
                <c:pt idx="116">
                  <c:v>45316</c:v>
                </c:pt>
                <c:pt idx="117">
                  <c:v>45317</c:v>
                </c:pt>
                <c:pt idx="118">
                  <c:v>45318</c:v>
                </c:pt>
                <c:pt idx="119">
                  <c:v>45319</c:v>
                </c:pt>
                <c:pt idx="120">
                  <c:v>45320</c:v>
                </c:pt>
                <c:pt idx="121">
                  <c:v>45321</c:v>
                </c:pt>
                <c:pt idx="122">
                  <c:v>45322</c:v>
                </c:pt>
                <c:pt idx="123">
                  <c:v>45323</c:v>
                </c:pt>
                <c:pt idx="124">
                  <c:v>45324</c:v>
                </c:pt>
                <c:pt idx="125">
                  <c:v>45325</c:v>
                </c:pt>
                <c:pt idx="126">
                  <c:v>45326</c:v>
                </c:pt>
                <c:pt idx="127">
                  <c:v>45327</c:v>
                </c:pt>
                <c:pt idx="128">
                  <c:v>45328</c:v>
                </c:pt>
                <c:pt idx="129">
                  <c:v>45329</c:v>
                </c:pt>
                <c:pt idx="130">
                  <c:v>45330</c:v>
                </c:pt>
                <c:pt idx="131">
                  <c:v>45331</c:v>
                </c:pt>
                <c:pt idx="132">
                  <c:v>45332</c:v>
                </c:pt>
                <c:pt idx="133">
                  <c:v>45333</c:v>
                </c:pt>
                <c:pt idx="134">
                  <c:v>45334</c:v>
                </c:pt>
                <c:pt idx="135">
                  <c:v>45335</c:v>
                </c:pt>
                <c:pt idx="136">
                  <c:v>45336</c:v>
                </c:pt>
                <c:pt idx="137">
                  <c:v>45337</c:v>
                </c:pt>
                <c:pt idx="138">
                  <c:v>45338</c:v>
                </c:pt>
                <c:pt idx="139">
                  <c:v>45339</c:v>
                </c:pt>
                <c:pt idx="140">
                  <c:v>45340</c:v>
                </c:pt>
                <c:pt idx="141">
                  <c:v>45341</c:v>
                </c:pt>
                <c:pt idx="142">
                  <c:v>45342</c:v>
                </c:pt>
                <c:pt idx="143">
                  <c:v>45343</c:v>
                </c:pt>
                <c:pt idx="144">
                  <c:v>45344</c:v>
                </c:pt>
                <c:pt idx="145">
                  <c:v>45345</c:v>
                </c:pt>
                <c:pt idx="146">
                  <c:v>45346</c:v>
                </c:pt>
                <c:pt idx="147">
                  <c:v>45347</c:v>
                </c:pt>
                <c:pt idx="148">
                  <c:v>45348</c:v>
                </c:pt>
                <c:pt idx="149">
                  <c:v>45349</c:v>
                </c:pt>
                <c:pt idx="150">
                  <c:v>45350</c:v>
                </c:pt>
                <c:pt idx="151">
                  <c:v>45351</c:v>
                </c:pt>
                <c:pt idx="152">
                  <c:v>45352</c:v>
                </c:pt>
                <c:pt idx="153">
                  <c:v>45353</c:v>
                </c:pt>
                <c:pt idx="154">
                  <c:v>45354</c:v>
                </c:pt>
                <c:pt idx="155">
                  <c:v>45355</c:v>
                </c:pt>
                <c:pt idx="156">
                  <c:v>45356</c:v>
                </c:pt>
                <c:pt idx="157">
                  <c:v>45357</c:v>
                </c:pt>
                <c:pt idx="158">
                  <c:v>45358</c:v>
                </c:pt>
                <c:pt idx="159">
                  <c:v>45359</c:v>
                </c:pt>
                <c:pt idx="160">
                  <c:v>45360</c:v>
                </c:pt>
                <c:pt idx="161">
                  <c:v>45361</c:v>
                </c:pt>
                <c:pt idx="162">
                  <c:v>45362</c:v>
                </c:pt>
                <c:pt idx="163">
                  <c:v>45363</c:v>
                </c:pt>
                <c:pt idx="164">
                  <c:v>45364</c:v>
                </c:pt>
                <c:pt idx="165">
                  <c:v>45365</c:v>
                </c:pt>
                <c:pt idx="166">
                  <c:v>45366</c:v>
                </c:pt>
                <c:pt idx="167">
                  <c:v>45367</c:v>
                </c:pt>
                <c:pt idx="168">
                  <c:v>45368</c:v>
                </c:pt>
                <c:pt idx="169">
                  <c:v>45369</c:v>
                </c:pt>
                <c:pt idx="170">
                  <c:v>45370</c:v>
                </c:pt>
                <c:pt idx="171">
                  <c:v>45371</c:v>
                </c:pt>
                <c:pt idx="172">
                  <c:v>45372</c:v>
                </c:pt>
                <c:pt idx="173">
                  <c:v>45373</c:v>
                </c:pt>
                <c:pt idx="174">
                  <c:v>45374</c:v>
                </c:pt>
                <c:pt idx="175">
                  <c:v>45375</c:v>
                </c:pt>
                <c:pt idx="176">
                  <c:v>45376</c:v>
                </c:pt>
                <c:pt idx="177">
                  <c:v>45377</c:v>
                </c:pt>
                <c:pt idx="178">
                  <c:v>45378</c:v>
                </c:pt>
                <c:pt idx="179">
                  <c:v>45379</c:v>
                </c:pt>
                <c:pt idx="180">
                  <c:v>45380</c:v>
                </c:pt>
                <c:pt idx="181">
                  <c:v>45381</c:v>
                </c:pt>
                <c:pt idx="182">
                  <c:v>45382</c:v>
                </c:pt>
              </c:numCache>
            </c:numRef>
          </c:cat>
          <c:val>
            <c:numRef>
              <c:f>'Figure 13'!$C$4:$C$186</c:f>
              <c:numCache>
                <c:formatCode>General</c:formatCode>
                <c:ptCount val="183"/>
                <c:pt idx="0">
                  <c:v>0</c:v>
                </c:pt>
                <c:pt idx="1">
                  <c:v>0</c:v>
                </c:pt>
                <c:pt idx="2">
                  <c:v>0.1888</c:v>
                </c:pt>
                <c:pt idx="3">
                  <c:v>0</c:v>
                </c:pt>
                <c:pt idx="4">
                  <c:v>0</c:v>
                </c:pt>
                <c:pt idx="5">
                  <c:v>0.20172999999999999</c:v>
                </c:pt>
                <c:pt idx="6">
                  <c:v>0</c:v>
                </c:pt>
                <c:pt idx="7">
                  <c:v>0.42035</c:v>
                </c:pt>
                <c:pt idx="8">
                  <c:v>5.3676599999999999</c:v>
                </c:pt>
                <c:pt idx="9">
                  <c:v>5.2717599999999996</c:v>
                </c:pt>
                <c:pt idx="10">
                  <c:v>0</c:v>
                </c:pt>
                <c:pt idx="11">
                  <c:v>1.45872</c:v>
                </c:pt>
                <c:pt idx="12">
                  <c:v>0</c:v>
                </c:pt>
                <c:pt idx="13">
                  <c:v>0</c:v>
                </c:pt>
                <c:pt idx="14">
                  <c:v>2.4407700000000001</c:v>
                </c:pt>
                <c:pt idx="15">
                  <c:v>28.054649999999999</c:v>
                </c:pt>
                <c:pt idx="16">
                  <c:v>13.7179</c:v>
                </c:pt>
                <c:pt idx="17">
                  <c:v>2.6656599999999999</c:v>
                </c:pt>
                <c:pt idx="18">
                  <c:v>0</c:v>
                </c:pt>
                <c:pt idx="19">
                  <c:v>0</c:v>
                </c:pt>
                <c:pt idx="20">
                  <c:v>0.14771000000000001</c:v>
                </c:pt>
                <c:pt idx="21">
                  <c:v>8.8475400000000004</c:v>
                </c:pt>
                <c:pt idx="22">
                  <c:v>26.016549999999999</c:v>
                </c:pt>
                <c:pt idx="23">
                  <c:v>28.855219999999999</c:v>
                </c:pt>
                <c:pt idx="24">
                  <c:v>33.14293</c:v>
                </c:pt>
                <c:pt idx="25">
                  <c:v>15.64038</c:v>
                </c:pt>
                <c:pt idx="26">
                  <c:v>6.3486599999999997</c:v>
                </c:pt>
                <c:pt idx="27">
                  <c:v>1.2804800000000001</c:v>
                </c:pt>
                <c:pt idx="28">
                  <c:v>0</c:v>
                </c:pt>
                <c:pt idx="29">
                  <c:v>14.811210000000001</c:v>
                </c:pt>
                <c:pt idx="30">
                  <c:v>6.3590400000000002</c:v>
                </c:pt>
                <c:pt idx="31">
                  <c:v>0</c:v>
                </c:pt>
                <c:pt idx="32">
                  <c:v>1.13914</c:v>
                </c:pt>
                <c:pt idx="33">
                  <c:v>0</c:v>
                </c:pt>
                <c:pt idx="34">
                  <c:v>0</c:v>
                </c:pt>
                <c:pt idx="35">
                  <c:v>0</c:v>
                </c:pt>
                <c:pt idx="36">
                  <c:v>0</c:v>
                </c:pt>
                <c:pt idx="37">
                  <c:v>1.9845900000000001</c:v>
                </c:pt>
                <c:pt idx="38">
                  <c:v>4.4310000000000002E-2</c:v>
                </c:pt>
                <c:pt idx="39">
                  <c:v>12.617889999999999</c:v>
                </c:pt>
                <c:pt idx="40">
                  <c:v>12.88571</c:v>
                </c:pt>
                <c:pt idx="41">
                  <c:v>12.309699999999999</c:v>
                </c:pt>
                <c:pt idx="42">
                  <c:v>10.5305</c:v>
                </c:pt>
                <c:pt idx="43">
                  <c:v>0</c:v>
                </c:pt>
                <c:pt idx="44">
                  <c:v>6.2652900000000002</c:v>
                </c:pt>
                <c:pt idx="45">
                  <c:v>30.91526</c:v>
                </c:pt>
                <c:pt idx="46">
                  <c:v>48.373620000000003</c:v>
                </c:pt>
                <c:pt idx="47">
                  <c:v>35.944130000000001</c:v>
                </c:pt>
                <c:pt idx="48">
                  <c:v>0</c:v>
                </c:pt>
                <c:pt idx="49">
                  <c:v>0</c:v>
                </c:pt>
                <c:pt idx="50">
                  <c:v>0</c:v>
                </c:pt>
                <c:pt idx="51">
                  <c:v>8.4660899999999994</c:v>
                </c:pt>
                <c:pt idx="52">
                  <c:v>7.0980800000000004</c:v>
                </c:pt>
                <c:pt idx="53">
                  <c:v>0</c:v>
                </c:pt>
                <c:pt idx="54">
                  <c:v>10.20593</c:v>
                </c:pt>
                <c:pt idx="55">
                  <c:v>15.94412</c:v>
                </c:pt>
                <c:pt idx="56">
                  <c:v>29.452590000000001</c:v>
                </c:pt>
                <c:pt idx="57">
                  <c:v>11.135540000000001</c:v>
                </c:pt>
                <c:pt idx="58">
                  <c:v>39.50855</c:v>
                </c:pt>
                <c:pt idx="59">
                  <c:v>71.486829999999998</c:v>
                </c:pt>
                <c:pt idx="60">
                  <c:v>91.674719999999994</c:v>
                </c:pt>
                <c:pt idx="61">
                  <c:v>76.453490000000002</c:v>
                </c:pt>
                <c:pt idx="62">
                  <c:v>60.549669999999999</c:v>
                </c:pt>
                <c:pt idx="63">
                  <c:v>14.392250000000001</c:v>
                </c:pt>
                <c:pt idx="64">
                  <c:v>16.93722</c:v>
                </c:pt>
                <c:pt idx="65">
                  <c:v>32.203150000000001</c:v>
                </c:pt>
                <c:pt idx="66">
                  <c:v>35.435830000000003</c:v>
                </c:pt>
                <c:pt idx="67">
                  <c:v>21.509409999999999</c:v>
                </c:pt>
                <c:pt idx="68">
                  <c:v>6.6459000000000001</c:v>
                </c:pt>
                <c:pt idx="69">
                  <c:v>2.6640000000000001</c:v>
                </c:pt>
                <c:pt idx="70">
                  <c:v>3.6107999999999998</c:v>
                </c:pt>
                <c:pt idx="71">
                  <c:v>8.1845700000000008</c:v>
                </c:pt>
                <c:pt idx="72">
                  <c:v>17.600480000000001</c:v>
                </c:pt>
                <c:pt idx="73">
                  <c:v>9.69177</c:v>
                </c:pt>
                <c:pt idx="74">
                  <c:v>31.64781</c:v>
                </c:pt>
                <c:pt idx="75">
                  <c:v>7.83718</c:v>
                </c:pt>
                <c:pt idx="76">
                  <c:v>1.3381000000000001</c:v>
                </c:pt>
                <c:pt idx="77">
                  <c:v>1.3415999999999999</c:v>
                </c:pt>
                <c:pt idx="78">
                  <c:v>1.3394999999999999</c:v>
                </c:pt>
                <c:pt idx="79">
                  <c:v>1.3623000000000001</c:v>
                </c:pt>
                <c:pt idx="80">
                  <c:v>5.6041699999999999</c:v>
                </c:pt>
                <c:pt idx="81">
                  <c:v>6.3237300000000003</c:v>
                </c:pt>
                <c:pt idx="82">
                  <c:v>2.3695400000000002</c:v>
                </c:pt>
                <c:pt idx="83">
                  <c:v>1.3360000000000001</c:v>
                </c:pt>
                <c:pt idx="84">
                  <c:v>1.3072999999999999</c:v>
                </c:pt>
                <c:pt idx="85">
                  <c:v>1.3343</c:v>
                </c:pt>
                <c:pt idx="86">
                  <c:v>2.34463</c:v>
                </c:pt>
                <c:pt idx="87">
                  <c:v>1.3403</c:v>
                </c:pt>
                <c:pt idx="88">
                  <c:v>1.2467999999999999</c:v>
                </c:pt>
                <c:pt idx="89">
                  <c:v>1.0961000000000001</c:v>
                </c:pt>
                <c:pt idx="90">
                  <c:v>1.2263999999999999</c:v>
                </c:pt>
                <c:pt idx="91">
                  <c:v>1.2856000000000001</c:v>
                </c:pt>
                <c:pt idx="92">
                  <c:v>1.1532</c:v>
                </c:pt>
                <c:pt idx="93">
                  <c:v>1.2869999999999999</c:v>
                </c:pt>
                <c:pt idx="94">
                  <c:v>2.6853899999999999</c:v>
                </c:pt>
                <c:pt idx="95">
                  <c:v>26.9224</c:v>
                </c:pt>
                <c:pt idx="96">
                  <c:v>27.454239999999999</c:v>
                </c:pt>
                <c:pt idx="97">
                  <c:v>15.197710000000001</c:v>
                </c:pt>
                <c:pt idx="98">
                  <c:v>34.695149999999998</c:v>
                </c:pt>
                <c:pt idx="99">
                  <c:v>54.924970000000002</c:v>
                </c:pt>
                <c:pt idx="100">
                  <c:v>69.046869999999998</c:v>
                </c:pt>
                <c:pt idx="101">
                  <c:v>76.424580000000006</c:v>
                </c:pt>
                <c:pt idx="102">
                  <c:v>59.22945</c:v>
                </c:pt>
                <c:pt idx="103">
                  <c:v>51.779220000000002</c:v>
                </c:pt>
                <c:pt idx="104">
                  <c:v>30.863040000000002</c:v>
                </c:pt>
                <c:pt idx="105">
                  <c:v>21.580860000000001</c:v>
                </c:pt>
                <c:pt idx="106">
                  <c:v>68.868690000000001</c:v>
                </c:pt>
                <c:pt idx="107">
                  <c:v>74.206299999999999</c:v>
                </c:pt>
                <c:pt idx="108">
                  <c:v>77.901219999999995</c:v>
                </c:pt>
                <c:pt idx="109">
                  <c:v>84.336309999999997</c:v>
                </c:pt>
                <c:pt idx="110">
                  <c:v>52.62764</c:v>
                </c:pt>
                <c:pt idx="111">
                  <c:v>21.702089999999998</c:v>
                </c:pt>
                <c:pt idx="112">
                  <c:v>8.6137800000000002</c:v>
                </c:pt>
                <c:pt idx="113">
                  <c:v>8.1710999999999991</c:v>
                </c:pt>
                <c:pt idx="114">
                  <c:v>8.6043800000000008</c:v>
                </c:pt>
                <c:pt idx="115">
                  <c:v>8.0581999999999994</c:v>
                </c:pt>
                <c:pt idx="116">
                  <c:v>16.842300000000002</c:v>
                </c:pt>
                <c:pt idx="117">
                  <c:v>7.9069000000000003</c:v>
                </c:pt>
                <c:pt idx="118">
                  <c:v>23.415510000000001</c:v>
                </c:pt>
                <c:pt idx="119">
                  <c:v>9.6432000000000002</c:v>
                </c:pt>
                <c:pt idx="120">
                  <c:v>17.98122</c:v>
                </c:pt>
                <c:pt idx="121">
                  <c:v>20.90382</c:v>
                </c:pt>
                <c:pt idx="122">
                  <c:v>30.300419999999999</c:v>
                </c:pt>
                <c:pt idx="123">
                  <c:v>10.446669999999999</c:v>
                </c:pt>
                <c:pt idx="124">
                  <c:v>7.4459</c:v>
                </c:pt>
                <c:pt idx="125">
                  <c:v>6.7572000000000001</c:v>
                </c:pt>
                <c:pt idx="126">
                  <c:v>8.8015399999999993</c:v>
                </c:pt>
                <c:pt idx="127">
                  <c:v>8.2861999999999991</c:v>
                </c:pt>
                <c:pt idx="128">
                  <c:v>11.7685</c:v>
                </c:pt>
                <c:pt idx="129">
                  <c:v>57.265259999999998</c:v>
                </c:pt>
                <c:pt idx="130">
                  <c:v>40.51437</c:v>
                </c:pt>
                <c:pt idx="131">
                  <c:v>10.88485</c:v>
                </c:pt>
                <c:pt idx="132">
                  <c:v>9.5799900000000004</c:v>
                </c:pt>
                <c:pt idx="133">
                  <c:v>9.4431799999999999</c:v>
                </c:pt>
                <c:pt idx="134">
                  <c:v>27.183789999999998</c:v>
                </c:pt>
                <c:pt idx="135">
                  <c:v>30.843170000000001</c:v>
                </c:pt>
                <c:pt idx="136">
                  <c:v>7.4682000000000004</c:v>
                </c:pt>
                <c:pt idx="137">
                  <c:v>7.6080199999999998</c:v>
                </c:pt>
                <c:pt idx="138">
                  <c:v>7.8953699999999998</c:v>
                </c:pt>
                <c:pt idx="139">
                  <c:v>6.4124999999999996</c:v>
                </c:pt>
                <c:pt idx="140">
                  <c:v>2.9089999999999998</c:v>
                </c:pt>
                <c:pt idx="141">
                  <c:v>3.5341</c:v>
                </c:pt>
                <c:pt idx="142">
                  <c:v>3.7587600000000001</c:v>
                </c:pt>
                <c:pt idx="143">
                  <c:v>7.6962200000000003</c:v>
                </c:pt>
                <c:pt idx="144">
                  <c:v>16.56944</c:v>
                </c:pt>
                <c:pt idx="145">
                  <c:v>28.638349999999999</c:v>
                </c:pt>
                <c:pt idx="146">
                  <c:v>34.680660000000003</c:v>
                </c:pt>
                <c:pt idx="147">
                  <c:v>25.659330000000001</c:v>
                </c:pt>
                <c:pt idx="148">
                  <c:v>49.60022</c:v>
                </c:pt>
                <c:pt idx="149">
                  <c:v>58.034739999999999</c:v>
                </c:pt>
                <c:pt idx="150">
                  <c:v>34.119019999999999</c:v>
                </c:pt>
                <c:pt idx="151">
                  <c:v>29.4343</c:v>
                </c:pt>
                <c:pt idx="152">
                  <c:v>48.173490000000001</c:v>
                </c:pt>
                <c:pt idx="153">
                  <c:v>32.374540000000003</c:v>
                </c:pt>
                <c:pt idx="154">
                  <c:v>36.681339999999999</c:v>
                </c:pt>
                <c:pt idx="155">
                  <c:v>41.517009999999999</c:v>
                </c:pt>
                <c:pt idx="156">
                  <c:v>45.502099999999999</c:v>
                </c:pt>
                <c:pt idx="157">
                  <c:v>36.767249999999997</c:v>
                </c:pt>
                <c:pt idx="158">
                  <c:v>32.00808</c:v>
                </c:pt>
                <c:pt idx="159">
                  <c:v>22.443570000000001</c:v>
                </c:pt>
                <c:pt idx="160">
                  <c:v>12.63265</c:v>
                </c:pt>
                <c:pt idx="161">
                  <c:v>14.778079999999999</c:v>
                </c:pt>
                <c:pt idx="162">
                  <c:v>54.994439999999997</c:v>
                </c:pt>
                <c:pt idx="163">
                  <c:v>31.373200000000001</c:v>
                </c:pt>
                <c:pt idx="164">
                  <c:v>7.2891500000000002</c:v>
                </c:pt>
                <c:pt idx="165">
                  <c:v>5.9219999999999997</c:v>
                </c:pt>
                <c:pt idx="166">
                  <c:v>5.8693</c:v>
                </c:pt>
                <c:pt idx="167">
                  <c:v>17.818280000000001</c:v>
                </c:pt>
                <c:pt idx="168">
                  <c:v>11.93107</c:v>
                </c:pt>
                <c:pt idx="169">
                  <c:v>14.040039999999999</c:v>
                </c:pt>
                <c:pt idx="170">
                  <c:v>24.106839999999998</c:v>
                </c:pt>
                <c:pt idx="171">
                  <c:v>16.715209999999999</c:v>
                </c:pt>
                <c:pt idx="172">
                  <c:v>6.1487499999999997</c:v>
                </c:pt>
                <c:pt idx="173">
                  <c:v>10.5923</c:v>
                </c:pt>
                <c:pt idx="174">
                  <c:v>8.8574000000000002</c:v>
                </c:pt>
                <c:pt idx="175">
                  <c:v>8.8628300000000007</c:v>
                </c:pt>
                <c:pt idx="176">
                  <c:v>19.95506</c:v>
                </c:pt>
                <c:pt idx="177">
                  <c:v>14.663679999999999</c:v>
                </c:pt>
                <c:pt idx="178">
                  <c:v>14.09276</c:v>
                </c:pt>
                <c:pt idx="179">
                  <c:v>11.396879999999999</c:v>
                </c:pt>
                <c:pt idx="180">
                  <c:v>9.0691299999999995</c:v>
                </c:pt>
                <c:pt idx="181">
                  <c:v>4.4313099999999999</c:v>
                </c:pt>
                <c:pt idx="182">
                  <c:v>1.5948800000000001</c:v>
                </c:pt>
              </c:numCache>
            </c:numRef>
          </c:val>
          <c:extLst>
            <c:ext xmlns:c16="http://schemas.microsoft.com/office/drawing/2014/chart" uri="{C3380CC4-5D6E-409C-BE32-E72D297353CC}">
              <c16:uniqueId val="{00000001-D0CD-4693-8791-EF634FE573B0}"/>
            </c:ext>
          </c:extLst>
        </c:ser>
        <c:dLbls>
          <c:showLegendKey val="0"/>
          <c:showVal val="0"/>
          <c:showCatName val="0"/>
          <c:showSerName val="0"/>
          <c:showPercent val="0"/>
          <c:showBubbleSize val="0"/>
        </c:dLbls>
        <c:gapWidth val="0"/>
        <c:overlap val="100"/>
        <c:axId val="123518447"/>
        <c:axId val="123519167"/>
      </c:barChart>
      <c:lineChart>
        <c:grouping val="standard"/>
        <c:varyColors val="0"/>
        <c:ser>
          <c:idx val="2"/>
          <c:order val="2"/>
          <c:tx>
            <c:strRef>
              <c:f>'Figure 13'!$D$3</c:f>
              <c:strCache>
                <c:ptCount val="1"/>
                <c:pt idx="0">
                  <c:v>Max Deliverability</c:v>
                </c:pt>
              </c:strCache>
            </c:strRef>
          </c:tx>
          <c:spPr>
            <a:ln w="28575" cap="rnd">
              <a:solidFill>
                <a:schemeClr val="accent3"/>
              </a:solidFill>
              <a:round/>
            </a:ln>
            <a:effectLst/>
          </c:spPr>
          <c:marker>
            <c:symbol val="none"/>
          </c:marker>
          <c:cat>
            <c:numRef>
              <c:f>'Figure 13'!$A$4:$A$186</c:f>
              <c:numCache>
                <c:formatCode>m/d/yyyy</c:formatCode>
                <c:ptCount val="183"/>
                <c:pt idx="0">
                  <c:v>45200</c:v>
                </c:pt>
                <c:pt idx="1">
                  <c:v>45201</c:v>
                </c:pt>
                <c:pt idx="2">
                  <c:v>45202</c:v>
                </c:pt>
                <c:pt idx="3">
                  <c:v>45203</c:v>
                </c:pt>
                <c:pt idx="4">
                  <c:v>45204</c:v>
                </c:pt>
                <c:pt idx="5">
                  <c:v>45205</c:v>
                </c:pt>
                <c:pt idx="6">
                  <c:v>45206</c:v>
                </c:pt>
                <c:pt idx="7">
                  <c:v>45207</c:v>
                </c:pt>
                <c:pt idx="8">
                  <c:v>45208</c:v>
                </c:pt>
                <c:pt idx="9">
                  <c:v>45209</c:v>
                </c:pt>
                <c:pt idx="10">
                  <c:v>45210</c:v>
                </c:pt>
                <c:pt idx="11">
                  <c:v>45211</c:v>
                </c:pt>
                <c:pt idx="12">
                  <c:v>45212</c:v>
                </c:pt>
                <c:pt idx="13">
                  <c:v>45213</c:v>
                </c:pt>
                <c:pt idx="14">
                  <c:v>45214</c:v>
                </c:pt>
                <c:pt idx="15">
                  <c:v>45215</c:v>
                </c:pt>
                <c:pt idx="16">
                  <c:v>45216</c:v>
                </c:pt>
                <c:pt idx="17">
                  <c:v>45217</c:v>
                </c:pt>
                <c:pt idx="18">
                  <c:v>45218</c:v>
                </c:pt>
                <c:pt idx="19">
                  <c:v>45219</c:v>
                </c:pt>
                <c:pt idx="20">
                  <c:v>45220</c:v>
                </c:pt>
                <c:pt idx="21">
                  <c:v>45221</c:v>
                </c:pt>
                <c:pt idx="22">
                  <c:v>45222</c:v>
                </c:pt>
                <c:pt idx="23">
                  <c:v>45223</c:v>
                </c:pt>
                <c:pt idx="24">
                  <c:v>45224</c:v>
                </c:pt>
                <c:pt idx="25">
                  <c:v>45225</c:v>
                </c:pt>
                <c:pt idx="26">
                  <c:v>45226</c:v>
                </c:pt>
                <c:pt idx="27">
                  <c:v>45227</c:v>
                </c:pt>
                <c:pt idx="28">
                  <c:v>45228</c:v>
                </c:pt>
                <c:pt idx="29">
                  <c:v>45229</c:v>
                </c:pt>
                <c:pt idx="30">
                  <c:v>45230</c:v>
                </c:pt>
                <c:pt idx="31">
                  <c:v>45231</c:v>
                </c:pt>
                <c:pt idx="32">
                  <c:v>45232</c:v>
                </c:pt>
                <c:pt idx="33">
                  <c:v>45233</c:v>
                </c:pt>
                <c:pt idx="34">
                  <c:v>45234</c:v>
                </c:pt>
                <c:pt idx="35">
                  <c:v>45235</c:v>
                </c:pt>
                <c:pt idx="36">
                  <c:v>45236</c:v>
                </c:pt>
                <c:pt idx="37">
                  <c:v>45237</c:v>
                </c:pt>
                <c:pt idx="38">
                  <c:v>45238</c:v>
                </c:pt>
                <c:pt idx="39">
                  <c:v>45239</c:v>
                </c:pt>
                <c:pt idx="40">
                  <c:v>45240</c:v>
                </c:pt>
                <c:pt idx="41">
                  <c:v>45241</c:v>
                </c:pt>
                <c:pt idx="42">
                  <c:v>45242</c:v>
                </c:pt>
                <c:pt idx="43">
                  <c:v>45243</c:v>
                </c:pt>
                <c:pt idx="44">
                  <c:v>45244</c:v>
                </c:pt>
                <c:pt idx="45">
                  <c:v>45245</c:v>
                </c:pt>
                <c:pt idx="46">
                  <c:v>45246</c:v>
                </c:pt>
                <c:pt idx="47">
                  <c:v>45247</c:v>
                </c:pt>
                <c:pt idx="48">
                  <c:v>45248</c:v>
                </c:pt>
                <c:pt idx="49">
                  <c:v>45249</c:v>
                </c:pt>
                <c:pt idx="50">
                  <c:v>45250</c:v>
                </c:pt>
                <c:pt idx="51">
                  <c:v>45251</c:v>
                </c:pt>
                <c:pt idx="52">
                  <c:v>45252</c:v>
                </c:pt>
                <c:pt idx="53">
                  <c:v>45253</c:v>
                </c:pt>
                <c:pt idx="54">
                  <c:v>45254</c:v>
                </c:pt>
                <c:pt idx="55">
                  <c:v>45255</c:v>
                </c:pt>
                <c:pt idx="56">
                  <c:v>45256</c:v>
                </c:pt>
                <c:pt idx="57">
                  <c:v>45257</c:v>
                </c:pt>
                <c:pt idx="58">
                  <c:v>45258</c:v>
                </c:pt>
                <c:pt idx="59">
                  <c:v>45259</c:v>
                </c:pt>
                <c:pt idx="60">
                  <c:v>45260</c:v>
                </c:pt>
                <c:pt idx="61">
                  <c:v>45261</c:v>
                </c:pt>
                <c:pt idx="62">
                  <c:v>45262</c:v>
                </c:pt>
                <c:pt idx="63">
                  <c:v>45263</c:v>
                </c:pt>
                <c:pt idx="64">
                  <c:v>45264</c:v>
                </c:pt>
                <c:pt idx="65">
                  <c:v>45265</c:v>
                </c:pt>
                <c:pt idx="66">
                  <c:v>45266</c:v>
                </c:pt>
                <c:pt idx="67">
                  <c:v>45267</c:v>
                </c:pt>
                <c:pt idx="68">
                  <c:v>45268</c:v>
                </c:pt>
                <c:pt idx="69">
                  <c:v>45269</c:v>
                </c:pt>
                <c:pt idx="70">
                  <c:v>45270</c:v>
                </c:pt>
                <c:pt idx="71">
                  <c:v>45271</c:v>
                </c:pt>
                <c:pt idx="72">
                  <c:v>45272</c:v>
                </c:pt>
                <c:pt idx="73">
                  <c:v>45273</c:v>
                </c:pt>
                <c:pt idx="74">
                  <c:v>45274</c:v>
                </c:pt>
                <c:pt idx="75">
                  <c:v>45275</c:v>
                </c:pt>
                <c:pt idx="76">
                  <c:v>45276</c:v>
                </c:pt>
                <c:pt idx="77">
                  <c:v>45277</c:v>
                </c:pt>
                <c:pt idx="78">
                  <c:v>45278</c:v>
                </c:pt>
                <c:pt idx="79">
                  <c:v>45279</c:v>
                </c:pt>
                <c:pt idx="80">
                  <c:v>45280</c:v>
                </c:pt>
                <c:pt idx="81">
                  <c:v>45281</c:v>
                </c:pt>
                <c:pt idx="82">
                  <c:v>45282</c:v>
                </c:pt>
                <c:pt idx="83">
                  <c:v>45283</c:v>
                </c:pt>
                <c:pt idx="84">
                  <c:v>45284</c:v>
                </c:pt>
                <c:pt idx="85">
                  <c:v>45285</c:v>
                </c:pt>
                <c:pt idx="86">
                  <c:v>45286</c:v>
                </c:pt>
                <c:pt idx="87">
                  <c:v>45287</c:v>
                </c:pt>
                <c:pt idx="88">
                  <c:v>45288</c:v>
                </c:pt>
                <c:pt idx="89">
                  <c:v>45289</c:v>
                </c:pt>
                <c:pt idx="90">
                  <c:v>45290</c:v>
                </c:pt>
                <c:pt idx="91">
                  <c:v>45291</c:v>
                </c:pt>
                <c:pt idx="92">
                  <c:v>45292</c:v>
                </c:pt>
                <c:pt idx="93">
                  <c:v>45293</c:v>
                </c:pt>
                <c:pt idx="94">
                  <c:v>45294</c:v>
                </c:pt>
                <c:pt idx="95">
                  <c:v>45295</c:v>
                </c:pt>
                <c:pt idx="96">
                  <c:v>45296</c:v>
                </c:pt>
                <c:pt idx="97">
                  <c:v>45297</c:v>
                </c:pt>
                <c:pt idx="98">
                  <c:v>45298</c:v>
                </c:pt>
                <c:pt idx="99">
                  <c:v>45299</c:v>
                </c:pt>
                <c:pt idx="100">
                  <c:v>45300</c:v>
                </c:pt>
                <c:pt idx="101">
                  <c:v>45301</c:v>
                </c:pt>
                <c:pt idx="102">
                  <c:v>45302</c:v>
                </c:pt>
                <c:pt idx="103">
                  <c:v>45303</c:v>
                </c:pt>
                <c:pt idx="104">
                  <c:v>45304</c:v>
                </c:pt>
                <c:pt idx="105">
                  <c:v>45305</c:v>
                </c:pt>
                <c:pt idx="106">
                  <c:v>45306</c:v>
                </c:pt>
                <c:pt idx="107">
                  <c:v>45307</c:v>
                </c:pt>
                <c:pt idx="108">
                  <c:v>45308</c:v>
                </c:pt>
                <c:pt idx="109">
                  <c:v>45309</c:v>
                </c:pt>
                <c:pt idx="110">
                  <c:v>45310</c:v>
                </c:pt>
                <c:pt idx="111">
                  <c:v>45311</c:v>
                </c:pt>
                <c:pt idx="112">
                  <c:v>45312</c:v>
                </c:pt>
                <c:pt idx="113">
                  <c:v>45313</c:v>
                </c:pt>
                <c:pt idx="114">
                  <c:v>45314</c:v>
                </c:pt>
                <c:pt idx="115">
                  <c:v>45315</c:v>
                </c:pt>
                <c:pt idx="116">
                  <c:v>45316</c:v>
                </c:pt>
                <c:pt idx="117">
                  <c:v>45317</c:v>
                </c:pt>
                <c:pt idx="118">
                  <c:v>45318</c:v>
                </c:pt>
                <c:pt idx="119">
                  <c:v>45319</c:v>
                </c:pt>
                <c:pt idx="120">
                  <c:v>45320</c:v>
                </c:pt>
                <c:pt idx="121">
                  <c:v>45321</c:v>
                </c:pt>
                <c:pt idx="122">
                  <c:v>45322</c:v>
                </c:pt>
                <c:pt idx="123">
                  <c:v>45323</c:v>
                </c:pt>
                <c:pt idx="124">
                  <c:v>45324</c:v>
                </c:pt>
                <c:pt idx="125">
                  <c:v>45325</c:v>
                </c:pt>
                <c:pt idx="126">
                  <c:v>45326</c:v>
                </c:pt>
                <c:pt idx="127">
                  <c:v>45327</c:v>
                </c:pt>
                <c:pt idx="128">
                  <c:v>45328</c:v>
                </c:pt>
                <c:pt idx="129">
                  <c:v>45329</c:v>
                </c:pt>
                <c:pt idx="130">
                  <c:v>45330</c:v>
                </c:pt>
                <c:pt idx="131">
                  <c:v>45331</c:v>
                </c:pt>
                <c:pt idx="132">
                  <c:v>45332</c:v>
                </c:pt>
                <c:pt idx="133">
                  <c:v>45333</c:v>
                </c:pt>
                <c:pt idx="134">
                  <c:v>45334</c:v>
                </c:pt>
                <c:pt idx="135">
                  <c:v>45335</c:v>
                </c:pt>
                <c:pt idx="136">
                  <c:v>45336</c:v>
                </c:pt>
                <c:pt idx="137">
                  <c:v>45337</c:v>
                </c:pt>
                <c:pt idx="138">
                  <c:v>45338</c:v>
                </c:pt>
                <c:pt idx="139">
                  <c:v>45339</c:v>
                </c:pt>
                <c:pt idx="140">
                  <c:v>45340</c:v>
                </c:pt>
                <c:pt idx="141">
                  <c:v>45341</c:v>
                </c:pt>
                <c:pt idx="142">
                  <c:v>45342</c:v>
                </c:pt>
                <c:pt idx="143">
                  <c:v>45343</c:v>
                </c:pt>
                <c:pt idx="144">
                  <c:v>45344</c:v>
                </c:pt>
                <c:pt idx="145">
                  <c:v>45345</c:v>
                </c:pt>
                <c:pt idx="146">
                  <c:v>45346</c:v>
                </c:pt>
                <c:pt idx="147">
                  <c:v>45347</c:v>
                </c:pt>
                <c:pt idx="148">
                  <c:v>45348</c:v>
                </c:pt>
                <c:pt idx="149">
                  <c:v>45349</c:v>
                </c:pt>
                <c:pt idx="150">
                  <c:v>45350</c:v>
                </c:pt>
                <c:pt idx="151">
                  <c:v>45351</c:v>
                </c:pt>
                <c:pt idx="152">
                  <c:v>45352</c:v>
                </c:pt>
                <c:pt idx="153">
                  <c:v>45353</c:v>
                </c:pt>
                <c:pt idx="154">
                  <c:v>45354</c:v>
                </c:pt>
                <c:pt idx="155">
                  <c:v>45355</c:v>
                </c:pt>
                <c:pt idx="156">
                  <c:v>45356</c:v>
                </c:pt>
                <c:pt idx="157">
                  <c:v>45357</c:v>
                </c:pt>
                <c:pt idx="158">
                  <c:v>45358</c:v>
                </c:pt>
                <c:pt idx="159">
                  <c:v>45359</c:v>
                </c:pt>
                <c:pt idx="160">
                  <c:v>45360</c:v>
                </c:pt>
                <c:pt idx="161">
                  <c:v>45361</c:v>
                </c:pt>
                <c:pt idx="162">
                  <c:v>45362</c:v>
                </c:pt>
                <c:pt idx="163">
                  <c:v>45363</c:v>
                </c:pt>
                <c:pt idx="164">
                  <c:v>45364</c:v>
                </c:pt>
                <c:pt idx="165">
                  <c:v>45365</c:v>
                </c:pt>
                <c:pt idx="166">
                  <c:v>45366</c:v>
                </c:pt>
                <c:pt idx="167">
                  <c:v>45367</c:v>
                </c:pt>
                <c:pt idx="168">
                  <c:v>45368</c:v>
                </c:pt>
                <c:pt idx="169">
                  <c:v>45369</c:v>
                </c:pt>
                <c:pt idx="170">
                  <c:v>45370</c:v>
                </c:pt>
                <c:pt idx="171">
                  <c:v>45371</c:v>
                </c:pt>
                <c:pt idx="172">
                  <c:v>45372</c:v>
                </c:pt>
                <c:pt idx="173">
                  <c:v>45373</c:v>
                </c:pt>
                <c:pt idx="174">
                  <c:v>45374</c:v>
                </c:pt>
                <c:pt idx="175">
                  <c:v>45375</c:v>
                </c:pt>
                <c:pt idx="176">
                  <c:v>45376</c:v>
                </c:pt>
                <c:pt idx="177">
                  <c:v>45377</c:v>
                </c:pt>
                <c:pt idx="178">
                  <c:v>45378</c:v>
                </c:pt>
                <c:pt idx="179">
                  <c:v>45379</c:v>
                </c:pt>
                <c:pt idx="180">
                  <c:v>45380</c:v>
                </c:pt>
                <c:pt idx="181">
                  <c:v>45381</c:v>
                </c:pt>
                <c:pt idx="182">
                  <c:v>45382</c:v>
                </c:pt>
              </c:numCache>
            </c:numRef>
          </c:cat>
          <c:val>
            <c:numRef>
              <c:f>'Figure 13'!$D$4:$D$186</c:f>
              <c:numCache>
                <c:formatCode>0.0</c:formatCode>
                <c:ptCount val="183"/>
                <c:pt idx="0">
                  <c:v>105.11746972727273</c:v>
                </c:pt>
                <c:pt idx="1">
                  <c:v>105.11746972727273</c:v>
                </c:pt>
                <c:pt idx="2">
                  <c:v>107.51393436363637</c:v>
                </c:pt>
                <c:pt idx="3">
                  <c:v>107.51393436363637</c:v>
                </c:pt>
                <c:pt idx="4">
                  <c:v>107.51393436363637</c:v>
                </c:pt>
                <c:pt idx="5">
                  <c:v>107.51393436363637</c:v>
                </c:pt>
                <c:pt idx="6">
                  <c:v>107.51393436363637</c:v>
                </c:pt>
                <c:pt idx="7">
                  <c:v>107.51393436363637</c:v>
                </c:pt>
                <c:pt idx="8">
                  <c:v>107.51393436363637</c:v>
                </c:pt>
                <c:pt idx="9">
                  <c:v>107.51393436363637</c:v>
                </c:pt>
                <c:pt idx="10">
                  <c:v>107.51393436363637</c:v>
                </c:pt>
                <c:pt idx="11">
                  <c:v>107.51393436363637</c:v>
                </c:pt>
                <c:pt idx="12">
                  <c:v>116.60484345454546</c:v>
                </c:pt>
                <c:pt idx="13">
                  <c:v>116.60484345454546</c:v>
                </c:pt>
                <c:pt idx="14">
                  <c:v>116.60484345454546</c:v>
                </c:pt>
                <c:pt idx="15">
                  <c:v>116.60484345454546</c:v>
                </c:pt>
                <c:pt idx="16">
                  <c:v>116.60484345454546</c:v>
                </c:pt>
                <c:pt idx="17">
                  <c:v>116.60484345454546</c:v>
                </c:pt>
                <c:pt idx="18">
                  <c:v>116.60484345454546</c:v>
                </c:pt>
                <c:pt idx="19">
                  <c:v>116.60484345454546</c:v>
                </c:pt>
                <c:pt idx="20">
                  <c:v>116.60484345454546</c:v>
                </c:pt>
                <c:pt idx="21">
                  <c:v>116.60484345454546</c:v>
                </c:pt>
                <c:pt idx="22">
                  <c:v>125.69575254545454</c:v>
                </c:pt>
                <c:pt idx="23">
                  <c:v>116.60484345454546</c:v>
                </c:pt>
                <c:pt idx="24">
                  <c:v>116.60484345454546</c:v>
                </c:pt>
                <c:pt idx="25">
                  <c:v>116.60484345454546</c:v>
                </c:pt>
                <c:pt idx="26">
                  <c:v>116.60484345454546</c:v>
                </c:pt>
                <c:pt idx="27">
                  <c:v>116.60484345454546</c:v>
                </c:pt>
                <c:pt idx="28">
                  <c:v>116.60484345454546</c:v>
                </c:pt>
                <c:pt idx="29">
                  <c:v>116.60484345454546</c:v>
                </c:pt>
                <c:pt idx="30">
                  <c:v>116.60484345454546</c:v>
                </c:pt>
                <c:pt idx="31">
                  <c:v>116.60484345454546</c:v>
                </c:pt>
                <c:pt idx="32">
                  <c:v>116.60484345454546</c:v>
                </c:pt>
                <c:pt idx="33">
                  <c:v>116.60484345454546</c:v>
                </c:pt>
                <c:pt idx="34">
                  <c:v>116.60484345454546</c:v>
                </c:pt>
                <c:pt idx="35">
                  <c:v>116.60484345454546</c:v>
                </c:pt>
                <c:pt idx="36">
                  <c:v>116.78666163636363</c:v>
                </c:pt>
                <c:pt idx="37">
                  <c:v>116.78666163636363</c:v>
                </c:pt>
                <c:pt idx="38">
                  <c:v>116.78666163636363</c:v>
                </c:pt>
                <c:pt idx="39">
                  <c:v>116.78666163636363</c:v>
                </c:pt>
                <c:pt idx="40">
                  <c:v>116.78666163636363</c:v>
                </c:pt>
                <c:pt idx="41">
                  <c:v>116.78666163636363</c:v>
                </c:pt>
                <c:pt idx="42">
                  <c:v>116.78666163636363</c:v>
                </c:pt>
                <c:pt idx="43">
                  <c:v>116.78666163636363</c:v>
                </c:pt>
                <c:pt idx="44">
                  <c:v>116.78666163636363</c:v>
                </c:pt>
                <c:pt idx="45">
                  <c:v>116.78666163636363</c:v>
                </c:pt>
                <c:pt idx="46">
                  <c:v>116.78666163636363</c:v>
                </c:pt>
                <c:pt idx="47">
                  <c:v>116.78666163636363</c:v>
                </c:pt>
                <c:pt idx="48">
                  <c:v>116.78666163636363</c:v>
                </c:pt>
                <c:pt idx="49">
                  <c:v>116.78666163636363</c:v>
                </c:pt>
                <c:pt idx="50">
                  <c:v>116.78666163636363</c:v>
                </c:pt>
                <c:pt idx="51">
                  <c:v>116.78666163636363</c:v>
                </c:pt>
                <c:pt idx="52">
                  <c:v>112.24120709090909</c:v>
                </c:pt>
                <c:pt idx="53">
                  <c:v>112.24120709090909</c:v>
                </c:pt>
                <c:pt idx="54">
                  <c:v>112.24120709090909</c:v>
                </c:pt>
                <c:pt idx="55">
                  <c:v>112.24120709090909</c:v>
                </c:pt>
                <c:pt idx="56">
                  <c:v>112.24120709090909</c:v>
                </c:pt>
                <c:pt idx="57">
                  <c:v>112.24120709090909</c:v>
                </c:pt>
                <c:pt idx="58">
                  <c:v>112.24120709090909</c:v>
                </c:pt>
                <c:pt idx="59">
                  <c:v>112.24120709090909</c:v>
                </c:pt>
                <c:pt idx="60">
                  <c:v>112.24120709090909</c:v>
                </c:pt>
                <c:pt idx="61">
                  <c:v>112.24120709090909</c:v>
                </c:pt>
                <c:pt idx="62">
                  <c:v>112.24120709090909</c:v>
                </c:pt>
                <c:pt idx="63">
                  <c:v>112.24120709090909</c:v>
                </c:pt>
                <c:pt idx="64">
                  <c:v>112.24120709090909</c:v>
                </c:pt>
                <c:pt idx="65">
                  <c:v>116.78666163636363</c:v>
                </c:pt>
                <c:pt idx="66">
                  <c:v>116.78666163636363</c:v>
                </c:pt>
                <c:pt idx="67">
                  <c:v>119.06696463636364</c:v>
                </c:pt>
                <c:pt idx="68">
                  <c:v>114.52151009090909</c:v>
                </c:pt>
                <c:pt idx="69">
                  <c:v>114.52151009090909</c:v>
                </c:pt>
                <c:pt idx="70">
                  <c:v>114.52151009090909</c:v>
                </c:pt>
                <c:pt idx="71">
                  <c:v>114.52151009090909</c:v>
                </c:pt>
                <c:pt idx="72">
                  <c:v>114.52151009090909</c:v>
                </c:pt>
                <c:pt idx="73">
                  <c:v>114.52151009090909</c:v>
                </c:pt>
                <c:pt idx="74">
                  <c:v>114.52151009090909</c:v>
                </c:pt>
                <c:pt idx="75">
                  <c:v>114.52151009090909</c:v>
                </c:pt>
                <c:pt idx="76">
                  <c:v>114.52151009090909</c:v>
                </c:pt>
                <c:pt idx="77">
                  <c:v>114.52151009090909</c:v>
                </c:pt>
                <c:pt idx="78">
                  <c:v>114.52151009090909</c:v>
                </c:pt>
                <c:pt idx="79">
                  <c:v>114.52151009090909</c:v>
                </c:pt>
                <c:pt idx="80">
                  <c:v>114.52151009090909</c:v>
                </c:pt>
                <c:pt idx="81">
                  <c:v>114.52151009090909</c:v>
                </c:pt>
                <c:pt idx="82">
                  <c:v>114.52151009090909</c:v>
                </c:pt>
                <c:pt idx="83">
                  <c:v>114.52151009090909</c:v>
                </c:pt>
                <c:pt idx="84">
                  <c:v>114.52151009090909</c:v>
                </c:pt>
                <c:pt idx="85">
                  <c:v>114.52151009090909</c:v>
                </c:pt>
                <c:pt idx="86">
                  <c:v>114.52151009090909</c:v>
                </c:pt>
                <c:pt idx="87">
                  <c:v>114.52151009090909</c:v>
                </c:pt>
                <c:pt idx="88">
                  <c:v>114.52151009090909</c:v>
                </c:pt>
                <c:pt idx="89">
                  <c:v>114.52151009090909</c:v>
                </c:pt>
                <c:pt idx="90">
                  <c:v>114.52151009090909</c:v>
                </c:pt>
                <c:pt idx="91">
                  <c:v>114.52151009090909</c:v>
                </c:pt>
                <c:pt idx="92">
                  <c:v>114.52151009090909</c:v>
                </c:pt>
                <c:pt idx="93">
                  <c:v>114.52151009090909</c:v>
                </c:pt>
                <c:pt idx="94">
                  <c:v>117.24878281818182</c:v>
                </c:pt>
                <c:pt idx="95">
                  <c:v>117.24878281818182</c:v>
                </c:pt>
                <c:pt idx="96">
                  <c:v>117.24878281818182</c:v>
                </c:pt>
                <c:pt idx="97">
                  <c:v>117.24878281818182</c:v>
                </c:pt>
                <c:pt idx="98">
                  <c:v>117.24878281818182</c:v>
                </c:pt>
                <c:pt idx="99">
                  <c:v>117.24878281818182</c:v>
                </c:pt>
                <c:pt idx="100">
                  <c:v>114.52151009090909</c:v>
                </c:pt>
                <c:pt idx="101">
                  <c:v>114.52151009090909</c:v>
                </c:pt>
                <c:pt idx="102">
                  <c:v>117.24878281818182</c:v>
                </c:pt>
                <c:pt idx="103">
                  <c:v>117.24878281818182</c:v>
                </c:pt>
                <c:pt idx="104">
                  <c:v>117.24878281818182</c:v>
                </c:pt>
                <c:pt idx="105">
                  <c:v>117.24878281818182</c:v>
                </c:pt>
                <c:pt idx="106">
                  <c:v>117.24878281818182</c:v>
                </c:pt>
                <c:pt idx="107">
                  <c:v>117.24878281818182</c:v>
                </c:pt>
                <c:pt idx="108">
                  <c:v>117.24878281818182</c:v>
                </c:pt>
                <c:pt idx="109">
                  <c:v>117.24878281818182</c:v>
                </c:pt>
                <c:pt idx="110">
                  <c:v>109.97605554545454</c:v>
                </c:pt>
                <c:pt idx="111">
                  <c:v>109.97605554545454</c:v>
                </c:pt>
                <c:pt idx="112">
                  <c:v>109.97605554545454</c:v>
                </c:pt>
                <c:pt idx="113">
                  <c:v>117.24878281818182</c:v>
                </c:pt>
                <c:pt idx="114">
                  <c:v>117.24878281818182</c:v>
                </c:pt>
                <c:pt idx="115">
                  <c:v>117.24878281818182</c:v>
                </c:pt>
                <c:pt idx="116">
                  <c:v>117.24878281818182</c:v>
                </c:pt>
                <c:pt idx="117">
                  <c:v>117.24878281818182</c:v>
                </c:pt>
                <c:pt idx="118">
                  <c:v>117.24878281818182</c:v>
                </c:pt>
                <c:pt idx="119">
                  <c:v>117.24878281818182</c:v>
                </c:pt>
                <c:pt idx="120">
                  <c:v>117.24878281818182</c:v>
                </c:pt>
                <c:pt idx="121">
                  <c:v>117.24878281818182</c:v>
                </c:pt>
                <c:pt idx="122">
                  <c:v>117.24878281818182</c:v>
                </c:pt>
                <c:pt idx="123">
                  <c:v>113.30938890909091</c:v>
                </c:pt>
                <c:pt idx="124">
                  <c:v>113.30938890909091</c:v>
                </c:pt>
                <c:pt idx="125">
                  <c:v>113.30938890909091</c:v>
                </c:pt>
                <c:pt idx="126">
                  <c:v>113.30938890909091</c:v>
                </c:pt>
                <c:pt idx="127">
                  <c:v>113.30938890909091</c:v>
                </c:pt>
                <c:pt idx="128">
                  <c:v>113.30938890909091</c:v>
                </c:pt>
                <c:pt idx="129">
                  <c:v>113.30938890909091</c:v>
                </c:pt>
                <c:pt idx="130">
                  <c:v>113.30938890909091</c:v>
                </c:pt>
                <c:pt idx="131">
                  <c:v>113.30938890909091</c:v>
                </c:pt>
                <c:pt idx="132">
                  <c:v>113.30938890909091</c:v>
                </c:pt>
                <c:pt idx="133">
                  <c:v>113.30938890909091</c:v>
                </c:pt>
                <c:pt idx="134">
                  <c:v>113.30938890909091</c:v>
                </c:pt>
                <c:pt idx="135">
                  <c:v>113.30938890909091</c:v>
                </c:pt>
                <c:pt idx="136">
                  <c:v>113.32393436363637</c:v>
                </c:pt>
                <c:pt idx="137">
                  <c:v>113.32393436363637</c:v>
                </c:pt>
                <c:pt idx="138">
                  <c:v>113.32393436363637</c:v>
                </c:pt>
                <c:pt idx="139">
                  <c:v>113.32393436363637</c:v>
                </c:pt>
                <c:pt idx="140">
                  <c:v>113.32393436363637</c:v>
                </c:pt>
                <c:pt idx="141">
                  <c:v>113.32393436363637</c:v>
                </c:pt>
                <c:pt idx="142">
                  <c:v>113.32393436363637</c:v>
                </c:pt>
                <c:pt idx="143">
                  <c:v>113.32393436363637</c:v>
                </c:pt>
                <c:pt idx="144">
                  <c:v>113.32393436363637</c:v>
                </c:pt>
                <c:pt idx="145">
                  <c:v>113.32393436363637</c:v>
                </c:pt>
                <c:pt idx="146">
                  <c:v>113.32393436363637</c:v>
                </c:pt>
                <c:pt idx="147">
                  <c:v>113.32393436363637</c:v>
                </c:pt>
                <c:pt idx="148">
                  <c:v>113.32393436363637</c:v>
                </c:pt>
                <c:pt idx="149">
                  <c:v>109.68757072727273</c:v>
                </c:pt>
                <c:pt idx="150">
                  <c:v>113.32393436363637</c:v>
                </c:pt>
                <c:pt idx="151">
                  <c:v>113.32393436363637</c:v>
                </c:pt>
                <c:pt idx="152">
                  <c:v>113.32393436363637</c:v>
                </c:pt>
                <c:pt idx="153">
                  <c:v>113.32393436363637</c:v>
                </c:pt>
                <c:pt idx="154">
                  <c:v>113.32393436363637</c:v>
                </c:pt>
                <c:pt idx="155">
                  <c:v>113.32393436363637</c:v>
                </c:pt>
                <c:pt idx="156">
                  <c:v>113.32393436363637</c:v>
                </c:pt>
                <c:pt idx="157">
                  <c:v>113.32393436363637</c:v>
                </c:pt>
                <c:pt idx="158">
                  <c:v>113.32393436363637</c:v>
                </c:pt>
                <c:pt idx="159">
                  <c:v>106.29363136363636</c:v>
                </c:pt>
                <c:pt idx="160">
                  <c:v>106.29363136363636</c:v>
                </c:pt>
                <c:pt idx="161">
                  <c:v>106.29363136363636</c:v>
                </c:pt>
                <c:pt idx="162">
                  <c:v>106.29363136363636</c:v>
                </c:pt>
                <c:pt idx="163">
                  <c:v>106.29363136363636</c:v>
                </c:pt>
                <c:pt idx="164">
                  <c:v>103.56635863636363</c:v>
                </c:pt>
                <c:pt idx="165">
                  <c:v>103.56635863636363</c:v>
                </c:pt>
                <c:pt idx="166">
                  <c:v>103.56635863636363</c:v>
                </c:pt>
                <c:pt idx="167">
                  <c:v>103.56635863636363</c:v>
                </c:pt>
                <c:pt idx="168">
                  <c:v>103.56635863636363</c:v>
                </c:pt>
                <c:pt idx="169">
                  <c:v>103.56635863636363</c:v>
                </c:pt>
                <c:pt idx="170">
                  <c:v>103.56635863636363</c:v>
                </c:pt>
                <c:pt idx="171">
                  <c:v>103.56635863636363</c:v>
                </c:pt>
                <c:pt idx="172">
                  <c:v>103.56635863636363</c:v>
                </c:pt>
                <c:pt idx="173">
                  <c:v>103.56635863636363</c:v>
                </c:pt>
                <c:pt idx="174">
                  <c:v>103.56635863636363</c:v>
                </c:pt>
                <c:pt idx="175">
                  <c:v>103.56635863636363</c:v>
                </c:pt>
                <c:pt idx="176">
                  <c:v>106.29363136363636</c:v>
                </c:pt>
                <c:pt idx="177">
                  <c:v>106.29363136363636</c:v>
                </c:pt>
                <c:pt idx="178">
                  <c:v>106.29363136363636</c:v>
                </c:pt>
                <c:pt idx="179">
                  <c:v>106.29363136363636</c:v>
                </c:pt>
                <c:pt idx="180">
                  <c:v>106.29363136363636</c:v>
                </c:pt>
                <c:pt idx="181">
                  <c:v>106.29363136363636</c:v>
                </c:pt>
                <c:pt idx="182">
                  <c:v>106.29363136363636</c:v>
                </c:pt>
              </c:numCache>
            </c:numRef>
          </c:val>
          <c:smooth val="0"/>
          <c:extLst>
            <c:ext xmlns:c16="http://schemas.microsoft.com/office/drawing/2014/chart" uri="{C3380CC4-5D6E-409C-BE32-E72D297353CC}">
              <c16:uniqueId val="{00000002-D0CD-4693-8791-EF634FE573B0}"/>
            </c:ext>
          </c:extLst>
        </c:ser>
        <c:dLbls>
          <c:showLegendKey val="0"/>
          <c:showVal val="0"/>
          <c:showCatName val="0"/>
          <c:showSerName val="0"/>
          <c:showPercent val="0"/>
          <c:showBubbleSize val="0"/>
        </c:dLbls>
        <c:marker val="1"/>
        <c:smooth val="0"/>
        <c:axId val="123518447"/>
        <c:axId val="123519167"/>
      </c:lineChart>
      <c:dateAx>
        <c:axId val="123518447"/>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19167"/>
        <c:crosses val="autoZero"/>
        <c:auto val="1"/>
        <c:lblOffset val="100"/>
        <c:baseTimeUnit val="days"/>
      </c:dateAx>
      <c:valAx>
        <c:axId val="1235191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mcm/d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1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'Figure 14'!$A$4</c:f>
              <c:strCache>
                <c:ptCount val="1"/>
                <c:pt idx="0">
                  <c:v>Max Withdrawal</c:v>
                </c:pt>
              </c:strCache>
            </c:strRef>
          </c:tx>
          <c:spPr>
            <a:solidFill>
              <a:schemeClr val="accent1"/>
            </a:solidFill>
            <a:ln>
              <a:noFill/>
            </a:ln>
            <a:effectLst/>
          </c:spPr>
          <c:val>
            <c:numRef>
              <c:f>'Figure 14'!$A$5:$A$91</c:f>
              <c:numCache>
                <c:formatCode>General</c:formatCode>
                <c:ptCount val="87"/>
                <c:pt idx="0">
                  <c:v>123.57995881818179</c:v>
                </c:pt>
                <c:pt idx="1">
                  <c:v>123.4851401151144</c:v>
                </c:pt>
                <c:pt idx="2">
                  <c:v>122.58182141204702</c:v>
                </c:pt>
                <c:pt idx="3">
                  <c:v>121.51869941204703</c:v>
                </c:pt>
                <c:pt idx="4">
                  <c:v>118.12252770897963</c:v>
                </c:pt>
                <c:pt idx="5">
                  <c:v>104.52274100591224</c:v>
                </c:pt>
                <c:pt idx="6">
                  <c:v>103.02152600591224</c:v>
                </c:pt>
                <c:pt idx="7">
                  <c:v>73.752840302844859</c:v>
                </c:pt>
                <c:pt idx="8">
                  <c:v>72.762294327050199</c:v>
                </c:pt>
                <c:pt idx="9">
                  <c:v>67.927017327050208</c:v>
                </c:pt>
                <c:pt idx="10">
                  <c:v>65.101016805800995</c:v>
                </c:pt>
                <c:pt idx="11">
                  <c:v>64.4763351027336</c:v>
                </c:pt>
                <c:pt idx="12">
                  <c:v>50.609000102733603</c:v>
                </c:pt>
                <c:pt idx="13">
                  <c:v>44.591635945120757</c:v>
                </c:pt>
                <c:pt idx="14">
                  <c:v>44.591635945120757</c:v>
                </c:pt>
                <c:pt idx="15">
                  <c:v>43.85586269659882</c:v>
                </c:pt>
                <c:pt idx="16">
                  <c:v>26.986271266258704</c:v>
                </c:pt>
                <c:pt idx="17">
                  <c:v>26.765771266258703</c:v>
                </c:pt>
                <c:pt idx="18">
                  <c:v>26.376952563191317</c:v>
                </c:pt>
                <c:pt idx="19">
                  <c:v>26.229952563191311</c:v>
                </c:pt>
                <c:pt idx="20">
                  <c:v>25.914633860123928</c:v>
                </c:pt>
                <c:pt idx="21">
                  <c:v>25.819815157056535</c:v>
                </c:pt>
                <c:pt idx="22">
                  <c:v>21.050755157056532</c:v>
                </c:pt>
                <c:pt idx="23">
                  <c:v>20.194996453989141</c:v>
                </c:pt>
                <c:pt idx="24">
                  <c:v>20.047996453989143</c:v>
                </c:pt>
                <c:pt idx="25">
                  <c:v>13.095177750921753</c:v>
                </c:pt>
                <c:pt idx="26">
                  <c:v>13.021677750921754</c:v>
                </c:pt>
                <c:pt idx="27">
                  <c:v>12.853359047854362</c:v>
                </c:pt>
                <c:pt idx="28">
                  <c:v>12.538040344786971</c:v>
                </c:pt>
                <c:pt idx="29">
                  <c:v>12.538040344786971</c:v>
                </c:pt>
                <c:pt idx="30">
                  <c:v>12.296221641719583</c:v>
                </c:pt>
                <c:pt idx="31">
                  <c:v>12.075721641719582</c:v>
                </c:pt>
                <c:pt idx="32">
                  <c:v>11.833902938652191</c:v>
                </c:pt>
                <c:pt idx="33">
                  <c:v>11.61340293865219</c:v>
                </c:pt>
                <c:pt idx="34">
                  <c:v>11.445084235584799</c:v>
                </c:pt>
                <c:pt idx="35">
                  <c:v>11.445084235584799</c:v>
                </c:pt>
                <c:pt idx="36">
                  <c:v>11.129765532517411</c:v>
                </c:pt>
                <c:pt idx="37">
                  <c:v>10.909265532517411</c:v>
                </c:pt>
                <c:pt idx="38">
                  <c:v>10.667446829450018</c:v>
                </c:pt>
                <c:pt idx="39">
                  <c:v>10.593946829450019</c:v>
                </c:pt>
                <c:pt idx="40">
                  <c:v>10.42562812638263</c:v>
                </c:pt>
                <c:pt idx="41">
                  <c:v>10.27862812638263</c:v>
                </c:pt>
                <c:pt idx="42">
                  <c:v>10.183809423315239</c:v>
                </c:pt>
                <c:pt idx="43">
                  <c:v>9.9419907202478477</c:v>
                </c:pt>
                <c:pt idx="44">
                  <c:v>9.8684907202478467</c:v>
                </c:pt>
                <c:pt idx="45">
                  <c:v>9.626672017180459</c:v>
                </c:pt>
                <c:pt idx="46">
                  <c:v>9.5531720171804579</c:v>
                </c:pt>
                <c:pt idx="47">
                  <c:v>9.3848533141130659</c:v>
                </c:pt>
                <c:pt idx="48">
                  <c:v>9.3848533141130659</c:v>
                </c:pt>
                <c:pt idx="49">
                  <c:v>9.3113533141130667</c:v>
                </c:pt>
                <c:pt idx="50">
                  <c:v>8.9960346110456779</c:v>
                </c:pt>
                <c:pt idx="51">
                  <c:v>8.9960346110456779</c:v>
                </c:pt>
                <c:pt idx="52">
                  <c:v>8.8277159079782876</c:v>
                </c:pt>
                <c:pt idx="53">
                  <c:v>8.6072159079782882</c:v>
                </c:pt>
                <c:pt idx="54">
                  <c:v>8.5123972049108971</c:v>
                </c:pt>
                <c:pt idx="55">
                  <c:v>8.4388972049108961</c:v>
                </c:pt>
                <c:pt idx="56">
                  <c:v>8.3440785018435069</c:v>
                </c:pt>
                <c:pt idx="57">
                  <c:v>8.3440785018435069</c:v>
                </c:pt>
                <c:pt idx="58">
                  <c:v>8.2492597987761176</c:v>
                </c:pt>
                <c:pt idx="59">
                  <c:v>8.1757597987761166</c:v>
                </c:pt>
                <c:pt idx="60">
                  <c:v>8.0809410957087255</c:v>
                </c:pt>
                <c:pt idx="61">
                  <c:v>8.0809410957087255</c:v>
                </c:pt>
                <c:pt idx="62">
                  <c:v>7.9861223926413345</c:v>
                </c:pt>
                <c:pt idx="63">
                  <c:v>7.9861223926413345</c:v>
                </c:pt>
                <c:pt idx="64">
                  <c:v>7.8391223926413351</c:v>
                </c:pt>
                <c:pt idx="65">
                  <c:v>7.7443036895739441</c:v>
                </c:pt>
                <c:pt idx="66">
                  <c:v>7.7443036895739441</c:v>
                </c:pt>
                <c:pt idx="67">
                  <c:v>7.649484986506554</c:v>
                </c:pt>
                <c:pt idx="68">
                  <c:v>7.649484986506554</c:v>
                </c:pt>
                <c:pt idx="69">
                  <c:v>7.5546662834391647</c:v>
                </c:pt>
                <c:pt idx="70">
                  <c:v>7.5546662834391647</c:v>
                </c:pt>
                <c:pt idx="71">
                  <c:v>7.4811662834391646</c:v>
                </c:pt>
                <c:pt idx="72">
                  <c:v>7.3863475803717726</c:v>
                </c:pt>
                <c:pt idx="73">
                  <c:v>7.3863475803717726</c:v>
                </c:pt>
                <c:pt idx="74">
                  <c:v>7.2915288773043834</c:v>
                </c:pt>
                <c:pt idx="75">
                  <c:v>7.2915288773043834</c:v>
                </c:pt>
                <c:pt idx="76">
                  <c:v>7.1232101742369931</c:v>
                </c:pt>
                <c:pt idx="77">
                  <c:v>7.1232101742369931</c:v>
                </c:pt>
                <c:pt idx="78">
                  <c:v>7.1232101742369931</c:v>
                </c:pt>
                <c:pt idx="79">
                  <c:v>7.0283914711696012</c:v>
                </c:pt>
                <c:pt idx="80">
                  <c:v>7.0283914711696012</c:v>
                </c:pt>
                <c:pt idx="81">
                  <c:v>6.9335727681022119</c:v>
                </c:pt>
                <c:pt idx="82">
                  <c:v>6.9335727681022119</c:v>
                </c:pt>
                <c:pt idx="83">
                  <c:v>6.9335727681022119</c:v>
                </c:pt>
                <c:pt idx="84">
                  <c:v>6.83875406503482</c:v>
                </c:pt>
                <c:pt idx="85">
                  <c:v>6.83875406503482</c:v>
                </c:pt>
                <c:pt idx="86">
                  <c:v>6.7439353619674307</c:v>
                </c:pt>
              </c:numCache>
            </c:numRef>
          </c:val>
          <c:extLst>
            <c:ext xmlns:c16="http://schemas.microsoft.com/office/drawing/2014/chart" uri="{C3380CC4-5D6E-409C-BE32-E72D297353CC}">
              <c16:uniqueId val="{00000000-15E5-4D5F-990A-D4F237326551}"/>
            </c:ext>
          </c:extLst>
        </c:ser>
        <c:dLbls>
          <c:showLegendKey val="0"/>
          <c:showVal val="0"/>
          <c:showCatName val="0"/>
          <c:showSerName val="0"/>
          <c:showPercent val="0"/>
          <c:showBubbleSize val="0"/>
        </c:dLbls>
        <c:axId val="1824166552"/>
        <c:axId val="1824167272"/>
      </c:areaChart>
      <c:lineChart>
        <c:grouping val="standard"/>
        <c:varyColors val="0"/>
        <c:ser>
          <c:idx val="1"/>
          <c:order val="1"/>
          <c:tx>
            <c:strRef>
              <c:f>'Figure 14'!$B$4</c:f>
              <c:strCache>
                <c:ptCount val="1"/>
                <c:pt idx="0">
                  <c:v>Flows restricted to 80 mcm/d</c:v>
                </c:pt>
              </c:strCache>
            </c:strRef>
          </c:tx>
          <c:spPr>
            <a:ln w="28575" cap="rnd">
              <a:solidFill>
                <a:schemeClr val="accent2"/>
              </a:solidFill>
              <a:round/>
            </a:ln>
            <a:effectLst/>
          </c:spPr>
          <c:marker>
            <c:symbol val="none"/>
          </c:marker>
          <c:val>
            <c:numRef>
              <c:f>'Figure 14'!$B$5:$B$91</c:f>
              <c:numCache>
                <c:formatCode>General</c:formatCode>
                <c:ptCount val="87"/>
                <c:pt idx="0">
                  <c:v>80.949958818181813</c:v>
                </c:pt>
                <c:pt idx="1">
                  <c:v>80.855140115114423</c:v>
                </c:pt>
                <c:pt idx="2">
                  <c:v>80.451821412047039</c:v>
                </c:pt>
                <c:pt idx="3">
                  <c:v>80.451821412047039</c:v>
                </c:pt>
                <c:pt idx="4">
                  <c:v>80.210002708979644</c:v>
                </c:pt>
                <c:pt idx="5">
                  <c:v>80.115184005912255</c:v>
                </c:pt>
                <c:pt idx="6">
                  <c:v>80.115184005912255</c:v>
                </c:pt>
                <c:pt idx="7">
                  <c:v>80.020365302844866</c:v>
                </c:pt>
                <c:pt idx="8">
                  <c:v>80.529819327050205</c:v>
                </c:pt>
                <c:pt idx="9">
                  <c:v>80.529819327050205</c:v>
                </c:pt>
                <c:pt idx="10">
                  <c:v>80.703818805800992</c:v>
                </c:pt>
                <c:pt idx="11">
                  <c:v>80.609000102733603</c:v>
                </c:pt>
                <c:pt idx="12">
                  <c:v>80.609000102733603</c:v>
                </c:pt>
                <c:pt idx="13">
                  <c:v>80.591635945120757</c:v>
                </c:pt>
                <c:pt idx="14">
                  <c:v>80.658790945120757</c:v>
                </c:pt>
                <c:pt idx="15">
                  <c:v>80.35586269659882</c:v>
                </c:pt>
                <c:pt idx="16">
                  <c:v>61.293134266258711</c:v>
                </c:pt>
                <c:pt idx="17">
                  <c:v>41.162969266258706</c:v>
                </c:pt>
                <c:pt idx="18">
                  <c:v>40.244287563191314</c:v>
                </c:pt>
                <c:pt idx="19">
                  <c:v>26.229952563191311</c:v>
                </c:pt>
                <c:pt idx="20">
                  <c:v>25.914633860123928</c:v>
                </c:pt>
                <c:pt idx="21">
                  <c:v>25.819815157056535</c:v>
                </c:pt>
                <c:pt idx="22">
                  <c:v>21.050755157056532</c:v>
                </c:pt>
                <c:pt idx="23">
                  <c:v>20.194996453989141</c:v>
                </c:pt>
                <c:pt idx="24">
                  <c:v>20.047996453989143</c:v>
                </c:pt>
                <c:pt idx="25">
                  <c:v>13.095177750921753</c:v>
                </c:pt>
                <c:pt idx="26">
                  <c:v>13.021677750921754</c:v>
                </c:pt>
                <c:pt idx="27">
                  <c:v>12.853359047854362</c:v>
                </c:pt>
                <c:pt idx="28">
                  <c:v>12.538040344786971</c:v>
                </c:pt>
                <c:pt idx="29">
                  <c:v>12.538040344786971</c:v>
                </c:pt>
                <c:pt idx="30">
                  <c:v>12.296221641719583</c:v>
                </c:pt>
                <c:pt idx="31">
                  <c:v>12.075721641719582</c:v>
                </c:pt>
                <c:pt idx="32">
                  <c:v>11.833902938652191</c:v>
                </c:pt>
                <c:pt idx="33">
                  <c:v>11.61340293865219</c:v>
                </c:pt>
                <c:pt idx="34">
                  <c:v>11.445084235584799</c:v>
                </c:pt>
                <c:pt idx="35">
                  <c:v>11.445084235584799</c:v>
                </c:pt>
                <c:pt idx="36">
                  <c:v>11.129765532517411</c:v>
                </c:pt>
                <c:pt idx="37">
                  <c:v>10.909265532517411</c:v>
                </c:pt>
                <c:pt idx="38">
                  <c:v>10.667446829450018</c:v>
                </c:pt>
                <c:pt idx="39">
                  <c:v>10.593946829450019</c:v>
                </c:pt>
                <c:pt idx="40">
                  <c:v>10.42562812638263</c:v>
                </c:pt>
                <c:pt idx="41">
                  <c:v>10.27862812638263</c:v>
                </c:pt>
                <c:pt idx="42">
                  <c:v>10.183809423315239</c:v>
                </c:pt>
                <c:pt idx="43">
                  <c:v>9.9419907202478477</c:v>
                </c:pt>
                <c:pt idx="44">
                  <c:v>9.8684907202478467</c:v>
                </c:pt>
                <c:pt idx="45">
                  <c:v>9.626672017180459</c:v>
                </c:pt>
                <c:pt idx="46">
                  <c:v>9.5531720171804579</c:v>
                </c:pt>
                <c:pt idx="47">
                  <c:v>9.3848533141130659</c:v>
                </c:pt>
                <c:pt idx="48">
                  <c:v>9.3848533141130659</c:v>
                </c:pt>
                <c:pt idx="49">
                  <c:v>9.3113533141130667</c:v>
                </c:pt>
                <c:pt idx="50">
                  <c:v>8.9960346110456779</c:v>
                </c:pt>
                <c:pt idx="51">
                  <c:v>8.9960346110456779</c:v>
                </c:pt>
                <c:pt idx="52">
                  <c:v>8.8277159079782876</c:v>
                </c:pt>
                <c:pt idx="53">
                  <c:v>8.6072159079782882</c:v>
                </c:pt>
                <c:pt idx="54">
                  <c:v>8.5123972049108971</c:v>
                </c:pt>
                <c:pt idx="55">
                  <c:v>8.4388972049108961</c:v>
                </c:pt>
                <c:pt idx="56">
                  <c:v>8.3440785018435069</c:v>
                </c:pt>
                <c:pt idx="57">
                  <c:v>8.3440785018435069</c:v>
                </c:pt>
                <c:pt idx="58">
                  <c:v>8.2492597987761176</c:v>
                </c:pt>
                <c:pt idx="59">
                  <c:v>8.1757597987761166</c:v>
                </c:pt>
                <c:pt idx="60">
                  <c:v>8.0809410957087255</c:v>
                </c:pt>
                <c:pt idx="61">
                  <c:v>8.0809410957087255</c:v>
                </c:pt>
                <c:pt idx="62">
                  <c:v>7.9861223926413345</c:v>
                </c:pt>
                <c:pt idx="63">
                  <c:v>7.9861223926413345</c:v>
                </c:pt>
                <c:pt idx="64">
                  <c:v>7.8391223926413351</c:v>
                </c:pt>
                <c:pt idx="65">
                  <c:v>7.7443036895739441</c:v>
                </c:pt>
                <c:pt idx="66">
                  <c:v>7.7443036895739441</c:v>
                </c:pt>
                <c:pt idx="67">
                  <c:v>7.649484986506554</c:v>
                </c:pt>
                <c:pt idx="68">
                  <c:v>7.649484986506554</c:v>
                </c:pt>
                <c:pt idx="69">
                  <c:v>7.5546662834391647</c:v>
                </c:pt>
                <c:pt idx="70">
                  <c:v>7.5546662834391647</c:v>
                </c:pt>
                <c:pt idx="71">
                  <c:v>7.4811662834391646</c:v>
                </c:pt>
                <c:pt idx="72">
                  <c:v>7.3863475803717726</c:v>
                </c:pt>
                <c:pt idx="73">
                  <c:v>7.3863475803717726</c:v>
                </c:pt>
                <c:pt idx="74">
                  <c:v>7.2915288773043834</c:v>
                </c:pt>
                <c:pt idx="75">
                  <c:v>7.2915288773043834</c:v>
                </c:pt>
                <c:pt idx="76">
                  <c:v>7.1232101742369931</c:v>
                </c:pt>
                <c:pt idx="77">
                  <c:v>7.1232101742369931</c:v>
                </c:pt>
                <c:pt idx="78">
                  <c:v>7.1232101742369931</c:v>
                </c:pt>
                <c:pt idx="79">
                  <c:v>7.0283914711696012</c:v>
                </c:pt>
                <c:pt idx="80">
                  <c:v>7.0283914711696012</c:v>
                </c:pt>
                <c:pt idx="81">
                  <c:v>6.9335727681022119</c:v>
                </c:pt>
                <c:pt idx="82">
                  <c:v>6.9335727681022119</c:v>
                </c:pt>
                <c:pt idx="83">
                  <c:v>6.9335727681022119</c:v>
                </c:pt>
                <c:pt idx="84">
                  <c:v>6.83875406503482</c:v>
                </c:pt>
                <c:pt idx="85">
                  <c:v>6.83875406503482</c:v>
                </c:pt>
                <c:pt idx="86">
                  <c:v>6.7439353619674307</c:v>
                </c:pt>
              </c:numCache>
            </c:numRef>
          </c:val>
          <c:smooth val="0"/>
          <c:extLst>
            <c:ext xmlns:c16="http://schemas.microsoft.com/office/drawing/2014/chart" uri="{C3380CC4-5D6E-409C-BE32-E72D297353CC}">
              <c16:uniqueId val="{00000001-15E5-4D5F-990A-D4F237326551}"/>
            </c:ext>
          </c:extLst>
        </c:ser>
        <c:dLbls>
          <c:showLegendKey val="0"/>
          <c:showVal val="0"/>
          <c:showCatName val="0"/>
          <c:showSerName val="0"/>
          <c:showPercent val="0"/>
          <c:showBubbleSize val="0"/>
        </c:dLbls>
        <c:marker val="1"/>
        <c:smooth val="0"/>
        <c:axId val="1824166552"/>
        <c:axId val="1824167272"/>
      </c:lineChart>
      <c:catAx>
        <c:axId val="1824166552"/>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4167272"/>
        <c:crosses val="autoZero"/>
        <c:auto val="1"/>
        <c:lblAlgn val="ctr"/>
        <c:lblOffset val="100"/>
        <c:noMultiLvlLbl val="0"/>
      </c:catAx>
      <c:valAx>
        <c:axId val="1824167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Deliverability (mcm/d)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4166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15'!$A$5</c:f>
              <c:strCache>
                <c:ptCount val="1"/>
                <c:pt idx="0">
                  <c:v>Regas Capacity</c:v>
                </c:pt>
              </c:strCache>
            </c:strRef>
          </c:tx>
          <c:spPr>
            <a:solidFill>
              <a:schemeClr val="accent1"/>
            </a:solidFill>
            <a:ln>
              <a:noFill/>
            </a:ln>
            <a:effectLst/>
          </c:spPr>
          <c:invertIfNegative val="0"/>
          <c:cat>
            <c:numRef>
              <c:f>'Figure 15'!$B$4:$E$4</c:f>
              <c:numCache>
                <c:formatCode>General</c:formatCode>
                <c:ptCount val="4"/>
                <c:pt idx="0">
                  <c:v>2021</c:v>
                </c:pt>
                <c:pt idx="1">
                  <c:v>2022</c:v>
                </c:pt>
                <c:pt idx="2">
                  <c:v>2023</c:v>
                </c:pt>
                <c:pt idx="3">
                  <c:v>2024</c:v>
                </c:pt>
              </c:numCache>
            </c:numRef>
          </c:cat>
          <c:val>
            <c:numRef>
              <c:f>'Figure 15'!$B$5:$E$5</c:f>
              <c:numCache>
                <c:formatCode>General</c:formatCode>
                <c:ptCount val="4"/>
                <c:pt idx="0">
                  <c:v>163</c:v>
                </c:pt>
                <c:pt idx="1">
                  <c:v>168</c:v>
                </c:pt>
                <c:pt idx="2">
                  <c:v>198</c:v>
                </c:pt>
                <c:pt idx="3">
                  <c:v>220</c:v>
                </c:pt>
              </c:numCache>
            </c:numRef>
          </c:val>
          <c:extLst>
            <c:ext xmlns:c16="http://schemas.microsoft.com/office/drawing/2014/chart" uri="{C3380CC4-5D6E-409C-BE32-E72D297353CC}">
              <c16:uniqueId val="{00000000-A39C-474F-A88F-92EFCA0040BD}"/>
            </c:ext>
          </c:extLst>
        </c:ser>
        <c:dLbls>
          <c:showLegendKey val="0"/>
          <c:showVal val="0"/>
          <c:showCatName val="0"/>
          <c:showSerName val="0"/>
          <c:showPercent val="0"/>
          <c:showBubbleSize val="0"/>
        </c:dLbls>
        <c:gapWidth val="150"/>
        <c:overlap val="100"/>
        <c:axId val="569403360"/>
        <c:axId val="569404080"/>
      </c:barChart>
      <c:catAx>
        <c:axId val="56940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404080"/>
        <c:crosses val="autoZero"/>
        <c:auto val="1"/>
        <c:lblAlgn val="ctr"/>
        <c:lblOffset val="100"/>
        <c:noMultiLvlLbl val="0"/>
      </c:catAx>
      <c:valAx>
        <c:axId val="569404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bcm/year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403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16'!$B$4</c:f>
              <c:strCache>
                <c:ptCount val="1"/>
                <c:pt idx="0">
                  <c:v>Indigenous Production</c:v>
                </c:pt>
              </c:strCache>
            </c:strRef>
          </c:tx>
          <c:spPr>
            <a:solidFill>
              <a:schemeClr val="accent1"/>
            </a:solidFill>
            <a:ln>
              <a:noFill/>
            </a:ln>
            <a:effectLst/>
          </c:spPr>
          <c:invertIfNegative val="0"/>
          <c:cat>
            <c:strRef>
              <c:f>'Figure 16'!$A$5:$A$8</c:f>
              <c:strCache>
                <c:ptCount val="4"/>
                <c:pt idx="0">
                  <c:v>2021/22</c:v>
                </c:pt>
                <c:pt idx="1">
                  <c:v>2022/23</c:v>
                </c:pt>
                <c:pt idx="2">
                  <c:v>2023/24</c:v>
                </c:pt>
                <c:pt idx="3">
                  <c:v>2024/25</c:v>
                </c:pt>
              </c:strCache>
            </c:strRef>
          </c:cat>
          <c:val>
            <c:numRef>
              <c:f>'Figure 16'!$B$5:$B$8</c:f>
              <c:numCache>
                <c:formatCode>0.00</c:formatCode>
                <c:ptCount val="4"/>
                <c:pt idx="0">
                  <c:v>39.700000000000003</c:v>
                </c:pt>
                <c:pt idx="1">
                  <c:v>38.6</c:v>
                </c:pt>
                <c:pt idx="2">
                  <c:v>34.83</c:v>
                </c:pt>
                <c:pt idx="3">
                  <c:v>35.950000000000003</c:v>
                </c:pt>
              </c:numCache>
            </c:numRef>
          </c:val>
          <c:extLst>
            <c:ext xmlns:c16="http://schemas.microsoft.com/office/drawing/2014/chart" uri="{C3380CC4-5D6E-409C-BE32-E72D297353CC}">
              <c16:uniqueId val="{00000000-CED4-4B8D-8C81-30C25950FAEF}"/>
            </c:ext>
          </c:extLst>
        </c:ser>
        <c:ser>
          <c:idx val="1"/>
          <c:order val="1"/>
          <c:tx>
            <c:strRef>
              <c:f>'Figure 16'!$C$4</c:f>
              <c:strCache>
                <c:ptCount val="1"/>
                <c:pt idx="0">
                  <c:v>Norway Piped</c:v>
                </c:pt>
              </c:strCache>
            </c:strRef>
          </c:tx>
          <c:spPr>
            <a:solidFill>
              <a:schemeClr val="accent2"/>
            </a:solidFill>
            <a:ln>
              <a:noFill/>
            </a:ln>
            <a:effectLst/>
          </c:spPr>
          <c:invertIfNegative val="0"/>
          <c:cat>
            <c:strRef>
              <c:f>'Figure 16'!$A$5:$A$8</c:f>
              <c:strCache>
                <c:ptCount val="4"/>
                <c:pt idx="0">
                  <c:v>2021/22</c:v>
                </c:pt>
                <c:pt idx="1">
                  <c:v>2022/23</c:v>
                </c:pt>
                <c:pt idx="2">
                  <c:v>2023/24</c:v>
                </c:pt>
                <c:pt idx="3">
                  <c:v>2024/25</c:v>
                </c:pt>
              </c:strCache>
            </c:strRef>
          </c:cat>
          <c:val>
            <c:numRef>
              <c:f>'Figure 16'!$C$5:$C$8</c:f>
              <c:numCache>
                <c:formatCode>0.00</c:formatCode>
                <c:ptCount val="4"/>
                <c:pt idx="0">
                  <c:v>61.51</c:v>
                </c:pt>
                <c:pt idx="1">
                  <c:v>60.04</c:v>
                </c:pt>
                <c:pt idx="2">
                  <c:v>62.02</c:v>
                </c:pt>
                <c:pt idx="3">
                  <c:v>59.93</c:v>
                </c:pt>
              </c:numCache>
            </c:numRef>
          </c:val>
          <c:extLst>
            <c:ext xmlns:c16="http://schemas.microsoft.com/office/drawing/2014/chart" uri="{C3380CC4-5D6E-409C-BE32-E72D297353CC}">
              <c16:uniqueId val="{00000001-CED4-4B8D-8C81-30C25950FAEF}"/>
            </c:ext>
          </c:extLst>
        </c:ser>
        <c:ser>
          <c:idx val="2"/>
          <c:order val="2"/>
          <c:tx>
            <c:strRef>
              <c:f>'Figure 16'!$D$4</c:f>
              <c:strCache>
                <c:ptCount val="1"/>
                <c:pt idx="0">
                  <c:v>Southern Corridor Piped</c:v>
                </c:pt>
              </c:strCache>
            </c:strRef>
          </c:tx>
          <c:spPr>
            <a:solidFill>
              <a:schemeClr val="accent3"/>
            </a:solidFill>
            <a:ln>
              <a:noFill/>
            </a:ln>
            <a:effectLst/>
          </c:spPr>
          <c:invertIfNegative val="0"/>
          <c:cat>
            <c:strRef>
              <c:f>'Figure 16'!$A$5:$A$8</c:f>
              <c:strCache>
                <c:ptCount val="4"/>
                <c:pt idx="0">
                  <c:v>2021/22</c:v>
                </c:pt>
                <c:pt idx="1">
                  <c:v>2022/23</c:v>
                </c:pt>
                <c:pt idx="2">
                  <c:v>2023/24</c:v>
                </c:pt>
                <c:pt idx="3">
                  <c:v>2024/25</c:v>
                </c:pt>
              </c:strCache>
            </c:strRef>
          </c:cat>
          <c:val>
            <c:numRef>
              <c:f>'Figure 16'!$D$5:$D$8</c:f>
              <c:numCache>
                <c:formatCode>0.00</c:formatCode>
                <c:ptCount val="4"/>
                <c:pt idx="0">
                  <c:v>5.25</c:v>
                </c:pt>
                <c:pt idx="1">
                  <c:v>6.05</c:v>
                </c:pt>
                <c:pt idx="2">
                  <c:v>6.73</c:v>
                </c:pt>
                <c:pt idx="3">
                  <c:v>6.45</c:v>
                </c:pt>
              </c:numCache>
            </c:numRef>
          </c:val>
          <c:extLst>
            <c:ext xmlns:c16="http://schemas.microsoft.com/office/drawing/2014/chart" uri="{C3380CC4-5D6E-409C-BE32-E72D297353CC}">
              <c16:uniqueId val="{00000002-CED4-4B8D-8C81-30C25950FAEF}"/>
            </c:ext>
          </c:extLst>
        </c:ser>
        <c:ser>
          <c:idx val="3"/>
          <c:order val="3"/>
          <c:tx>
            <c:strRef>
              <c:f>'Figure 16'!$E$4</c:f>
              <c:strCache>
                <c:ptCount val="1"/>
                <c:pt idx="0">
                  <c:v>North Africa Piped</c:v>
                </c:pt>
              </c:strCache>
            </c:strRef>
          </c:tx>
          <c:spPr>
            <a:solidFill>
              <a:schemeClr val="accent4"/>
            </a:solidFill>
            <a:ln>
              <a:noFill/>
            </a:ln>
            <a:effectLst/>
          </c:spPr>
          <c:invertIfNegative val="0"/>
          <c:cat>
            <c:strRef>
              <c:f>'Figure 16'!$A$5:$A$8</c:f>
              <c:strCache>
                <c:ptCount val="4"/>
                <c:pt idx="0">
                  <c:v>2021/22</c:v>
                </c:pt>
                <c:pt idx="1">
                  <c:v>2022/23</c:v>
                </c:pt>
                <c:pt idx="2">
                  <c:v>2023/24</c:v>
                </c:pt>
                <c:pt idx="3">
                  <c:v>2024/25</c:v>
                </c:pt>
              </c:strCache>
            </c:strRef>
          </c:cat>
          <c:val>
            <c:numRef>
              <c:f>'Figure 16'!$E$5:$E$8</c:f>
              <c:numCache>
                <c:formatCode>0.00</c:formatCode>
                <c:ptCount val="4"/>
                <c:pt idx="0">
                  <c:v>17.39</c:v>
                </c:pt>
                <c:pt idx="1">
                  <c:v>16.34</c:v>
                </c:pt>
                <c:pt idx="2">
                  <c:v>15.6</c:v>
                </c:pt>
                <c:pt idx="3">
                  <c:v>18.329999999999998</c:v>
                </c:pt>
              </c:numCache>
            </c:numRef>
          </c:val>
          <c:extLst>
            <c:ext xmlns:c16="http://schemas.microsoft.com/office/drawing/2014/chart" uri="{C3380CC4-5D6E-409C-BE32-E72D297353CC}">
              <c16:uniqueId val="{00000003-CED4-4B8D-8C81-30C25950FAEF}"/>
            </c:ext>
          </c:extLst>
        </c:ser>
        <c:ser>
          <c:idx val="4"/>
          <c:order val="4"/>
          <c:tx>
            <c:strRef>
              <c:f>'Figure 16'!$F$4</c:f>
              <c:strCache>
                <c:ptCount val="1"/>
                <c:pt idx="0">
                  <c:v>Russia Piped</c:v>
                </c:pt>
              </c:strCache>
            </c:strRef>
          </c:tx>
          <c:spPr>
            <a:solidFill>
              <a:schemeClr val="accent5"/>
            </a:solidFill>
            <a:ln>
              <a:noFill/>
            </a:ln>
            <a:effectLst/>
          </c:spPr>
          <c:invertIfNegative val="0"/>
          <c:cat>
            <c:strRef>
              <c:f>'Figure 16'!$A$5:$A$8</c:f>
              <c:strCache>
                <c:ptCount val="4"/>
                <c:pt idx="0">
                  <c:v>2021/22</c:v>
                </c:pt>
                <c:pt idx="1">
                  <c:v>2022/23</c:v>
                </c:pt>
                <c:pt idx="2">
                  <c:v>2023/24</c:v>
                </c:pt>
                <c:pt idx="3">
                  <c:v>2024/25</c:v>
                </c:pt>
              </c:strCache>
            </c:strRef>
          </c:cat>
          <c:val>
            <c:numRef>
              <c:f>'Figure 16'!$F$5:$F$8</c:f>
              <c:numCache>
                <c:formatCode>0.00</c:formatCode>
                <c:ptCount val="4"/>
                <c:pt idx="0">
                  <c:v>56.36</c:v>
                </c:pt>
                <c:pt idx="1">
                  <c:v>11.62</c:v>
                </c:pt>
                <c:pt idx="2">
                  <c:v>15.6</c:v>
                </c:pt>
                <c:pt idx="3">
                  <c:v>10.38</c:v>
                </c:pt>
              </c:numCache>
            </c:numRef>
          </c:val>
          <c:extLst>
            <c:ext xmlns:c16="http://schemas.microsoft.com/office/drawing/2014/chart" uri="{C3380CC4-5D6E-409C-BE32-E72D297353CC}">
              <c16:uniqueId val="{00000004-CED4-4B8D-8C81-30C25950FAEF}"/>
            </c:ext>
          </c:extLst>
        </c:ser>
        <c:ser>
          <c:idx val="5"/>
          <c:order val="5"/>
          <c:tx>
            <c:strRef>
              <c:f>'Figure 16'!$G$4</c:f>
              <c:strCache>
                <c:ptCount val="1"/>
                <c:pt idx="0">
                  <c:v>Net LNG imports</c:v>
                </c:pt>
              </c:strCache>
            </c:strRef>
          </c:tx>
          <c:spPr>
            <a:solidFill>
              <a:schemeClr val="accent6"/>
            </a:solidFill>
            <a:ln>
              <a:noFill/>
            </a:ln>
            <a:effectLst/>
          </c:spPr>
          <c:invertIfNegative val="0"/>
          <c:cat>
            <c:strRef>
              <c:f>'Figure 16'!$A$5:$A$8</c:f>
              <c:strCache>
                <c:ptCount val="4"/>
                <c:pt idx="0">
                  <c:v>2021/22</c:v>
                </c:pt>
                <c:pt idx="1">
                  <c:v>2022/23</c:v>
                </c:pt>
                <c:pt idx="2">
                  <c:v>2023/24</c:v>
                </c:pt>
                <c:pt idx="3">
                  <c:v>2024/25</c:v>
                </c:pt>
              </c:strCache>
            </c:strRef>
          </c:cat>
          <c:val>
            <c:numRef>
              <c:f>'Figure 16'!$G$5:$G$8</c:f>
              <c:numCache>
                <c:formatCode>0.00</c:formatCode>
                <c:ptCount val="4"/>
                <c:pt idx="0">
                  <c:v>61.84</c:v>
                </c:pt>
                <c:pt idx="1">
                  <c:v>82.16</c:v>
                </c:pt>
                <c:pt idx="2">
                  <c:v>67.72</c:v>
                </c:pt>
                <c:pt idx="3">
                  <c:v>68.709999999999994</c:v>
                </c:pt>
              </c:numCache>
            </c:numRef>
          </c:val>
          <c:extLst>
            <c:ext xmlns:c16="http://schemas.microsoft.com/office/drawing/2014/chart" uri="{C3380CC4-5D6E-409C-BE32-E72D297353CC}">
              <c16:uniqueId val="{00000005-CED4-4B8D-8C81-30C25950FAEF}"/>
            </c:ext>
          </c:extLst>
        </c:ser>
        <c:dLbls>
          <c:showLegendKey val="0"/>
          <c:showVal val="0"/>
          <c:showCatName val="0"/>
          <c:showSerName val="0"/>
          <c:showPercent val="0"/>
          <c:showBubbleSize val="0"/>
        </c:dLbls>
        <c:gapWidth val="150"/>
        <c:overlap val="100"/>
        <c:axId val="731125808"/>
        <c:axId val="692788136"/>
      </c:barChart>
      <c:catAx>
        <c:axId val="7311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788136"/>
        <c:crosses val="autoZero"/>
        <c:auto val="1"/>
        <c:lblAlgn val="ctr"/>
        <c:lblOffset val="100"/>
        <c:noMultiLvlLbl val="0"/>
      </c:catAx>
      <c:valAx>
        <c:axId val="692788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12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17'!$A$3</c:f>
              <c:strCache>
                <c:ptCount val="1"/>
                <c:pt idx="0">
                  <c:v>Future Monthly Contracts (03/09/2024)</c:v>
                </c:pt>
              </c:strCache>
            </c:strRef>
          </c:tx>
          <c:spPr>
            <a:ln w="28575" cap="rnd">
              <a:solidFill>
                <a:schemeClr val="accent1"/>
              </a:solidFill>
              <a:round/>
            </a:ln>
            <a:effectLst/>
          </c:spPr>
          <c:marker>
            <c:symbol val="none"/>
          </c:marker>
          <c:cat>
            <c:strRef>
              <c:f>'Figure 17'!$B$2:$G$2</c:f>
              <c:strCache>
                <c:ptCount val="6"/>
                <c:pt idx="0">
                  <c:v>Oct</c:v>
                </c:pt>
                <c:pt idx="1">
                  <c:v>Nov</c:v>
                </c:pt>
                <c:pt idx="2">
                  <c:v>Dec</c:v>
                </c:pt>
                <c:pt idx="3">
                  <c:v>Jan</c:v>
                </c:pt>
                <c:pt idx="4">
                  <c:v>Feb</c:v>
                </c:pt>
                <c:pt idx="5">
                  <c:v>Mar</c:v>
                </c:pt>
              </c:strCache>
            </c:strRef>
          </c:cat>
          <c:val>
            <c:numRef>
              <c:f>'Figure 17'!$B$3:$G$3</c:f>
              <c:numCache>
                <c:formatCode>0.00</c:formatCode>
                <c:ptCount val="6"/>
                <c:pt idx="0">
                  <c:v>-2.6319897612098599</c:v>
                </c:pt>
                <c:pt idx="1">
                  <c:v>1.2704963758803201</c:v>
                </c:pt>
                <c:pt idx="2">
                  <c:v>3.3372276810719499</c:v>
                </c:pt>
                <c:pt idx="3">
                  <c:v>4.2208868384447404</c:v>
                </c:pt>
                <c:pt idx="4">
                  <c:v>4.3304872655313202</c:v>
                </c:pt>
                <c:pt idx="5">
                  <c:v>2.3369628569340999</c:v>
                </c:pt>
              </c:numCache>
            </c:numRef>
          </c:val>
          <c:smooth val="0"/>
          <c:extLst>
            <c:ext xmlns:c16="http://schemas.microsoft.com/office/drawing/2014/chart" uri="{C3380CC4-5D6E-409C-BE32-E72D297353CC}">
              <c16:uniqueId val="{00000000-B8AC-4049-ABEF-15EF90435E16}"/>
            </c:ext>
          </c:extLst>
        </c:ser>
        <c:ser>
          <c:idx val="1"/>
          <c:order val="1"/>
          <c:tx>
            <c:strRef>
              <c:f>'Figure 17'!$A$4</c:f>
              <c:strCache>
                <c:ptCount val="1"/>
                <c:pt idx="0">
                  <c:v>Future Monthly Contracts (03/09/2023)</c:v>
                </c:pt>
              </c:strCache>
            </c:strRef>
          </c:tx>
          <c:spPr>
            <a:ln w="28575" cap="rnd">
              <a:solidFill>
                <a:schemeClr val="accent2"/>
              </a:solidFill>
              <a:prstDash val="dash"/>
              <a:round/>
            </a:ln>
            <a:effectLst/>
          </c:spPr>
          <c:marker>
            <c:symbol val="none"/>
          </c:marker>
          <c:cat>
            <c:strRef>
              <c:f>'Figure 17'!$B$2:$G$2</c:f>
              <c:strCache>
                <c:ptCount val="6"/>
                <c:pt idx="0">
                  <c:v>Oct</c:v>
                </c:pt>
                <c:pt idx="1">
                  <c:v>Nov</c:v>
                </c:pt>
                <c:pt idx="2">
                  <c:v>Dec</c:v>
                </c:pt>
                <c:pt idx="3">
                  <c:v>Jan</c:v>
                </c:pt>
                <c:pt idx="4">
                  <c:v>Feb</c:v>
                </c:pt>
                <c:pt idx="5">
                  <c:v>Mar</c:v>
                </c:pt>
              </c:strCache>
            </c:strRef>
          </c:cat>
          <c:val>
            <c:numRef>
              <c:f>'Figure 17'!$B$4:$G$4</c:f>
              <c:numCache>
                <c:formatCode>0.00</c:formatCode>
                <c:ptCount val="6"/>
                <c:pt idx="0">
                  <c:v>-2.4184672901865398</c:v>
                </c:pt>
                <c:pt idx="1">
                  <c:v>-3.1379296281303599</c:v>
                </c:pt>
                <c:pt idx="2">
                  <c:v>1.66061613244433</c:v>
                </c:pt>
                <c:pt idx="3">
                  <c:v>4.7424053569217799</c:v>
                </c:pt>
                <c:pt idx="4">
                  <c:v>5.1942271038238204</c:v>
                </c:pt>
                <c:pt idx="5">
                  <c:v>3.1613638078279598</c:v>
                </c:pt>
              </c:numCache>
            </c:numRef>
          </c:val>
          <c:smooth val="0"/>
          <c:extLst>
            <c:ext xmlns:c16="http://schemas.microsoft.com/office/drawing/2014/chart" uri="{C3380CC4-5D6E-409C-BE32-E72D297353CC}">
              <c16:uniqueId val="{00000001-B8AC-4049-ABEF-15EF90435E16}"/>
            </c:ext>
          </c:extLst>
        </c:ser>
        <c:ser>
          <c:idx val="2"/>
          <c:order val="2"/>
          <c:tx>
            <c:strRef>
              <c:f>'Figure 17'!$A$5</c:f>
              <c:strCache>
                <c:ptCount val="1"/>
                <c:pt idx="0">
                  <c:v>Import/Export Tariff threshold</c:v>
                </c:pt>
              </c:strCache>
            </c:strRef>
          </c:tx>
          <c:spPr>
            <a:ln w="28575" cap="rnd">
              <a:solidFill>
                <a:schemeClr val="accent3"/>
              </a:solidFill>
              <a:round/>
            </a:ln>
            <a:effectLst/>
          </c:spPr>
          <c:marker>
            <c:symbol val="none"/>
          </c:marker>
          <c:cat>
            <c:strRef>
              <c:f>'Figure 17'!$B$2:$G$2</c:f>
              <c:strCache>
                <c:ptCount val="6"/>
                <c:pt idx="0">
                  <c:v>Oct</c:v>
                </c:pt>
                <c:pt idx="1">
                  <c:v>Nov</c:v>
                </c:pt>
                <c:pt idx="2">
                  <c:v>Dec</c:v>
                </c:pt>
                <c:pt idx="3">
                  <c:v>Jan</c:v>
                </c:pt>
                <c:pt idx="4">
                  <c:v>Feb</c:v>
                </c:pt>
                <c:pt idx="5">
                  <c:v>Mar</c:v>
                </c:pt>
              </c:strCache>
            </c:strRef>
          </c:cat>
          <c:val>
            <c:numRef>
              <c:f>'Figure 17'!$B$5:$G$5</c:f>
              <c:numCache>
                <c:formatCode>0.00</c:formatCode>
                <c:ptCount val="6"/>
                <c:pt idx="0">
                  <c:v>4.8600000000000003</c:v>
                </c:pt>
                <c:pt idx="1">
                  <c:v>4.8600000000000003</c:v>
                </c:pt>
                <c:pt idx="2">
                  <c:v>4.8600000000000003</c:v>
                </c:pt>
                <c:pt idx="3">
                  <c:v>4.8600000000000003</c:v>
                </c:pt>
                <c:pt idx="4">
                  <c:v>4.8600000000000003</c:v>
                </c:pt>
                <c:pt idx="5">
                  <c:v>4.8600000000000003</c:v>
                </c:pt>
              </c:numCache>
            </c:numRef>
          </c:val>
          <c:smooth val="0"/>
          <c:extLst>
            <c:ext xmlns:c16="http://schemas.microsoft.com/office/drawing/2014/chart" uri="{C3380CC4-5D6E-409C-BE32-E72D297353CC}">
              <c16:uniqueId val="{00000002-B8AC-4049-ABEF-15EF90435E16}"/>
            </c:ext>
          </c:extLst>
        </c:ser>
        <c:ser>
          <c:idx val="3"/>
          <c:order val="3"/>
          <c:tx>
            <c:strRef>
              <c:f>'Figure 17'!$A$6</c:f>
              <c:strCache>
                <c:ptCount val="1"/>
                <c:pt idx="0">
                  <c:v>Import/Export Tariff threshold</c:v>
                </c:pt>
              </c:strCache>
            </c:strRef>
          </c:tx>
          <c:spPr>
            <a:ln w="28575" cap="rnd">
              <a:solidFill>
                <a:schemeClr val="accent3"/>
              </a:solidFill>
              <a:round/>
            </a:ln>
            <a:effectLst/>
          </c:spPr>
          <c:marker>
            <c:symbol val="none"/>
          </c:marker>
          <c:cat>
            <c:strRef>
              <c:f>'Figure 17'!$B$2:$G$2</c:f>
              <c:strCache>
                <c:ptCount val="6"/>
                <c:pt idx="0">
                  <c:v>Oct</c:v>
                </c:pt>
                <c:pt idx="1">
                  <c:v>Nov</c:v>
                </c:pt>
                <c:pt idx="2">
                  <c:v>Dec</c:v>
                </c:pt>
                <c:pt idx="3">
                  <c:v>Jan</c:v>
                </c:pt>
                <c:pt idx="4">
                  <c:v>Feb</c:v>
                </c:pt>
                <c:pt idx="5">
                  <c:v>Mar</c:v>
                </c:pt>
              </c:strCache>
            </c:strRef>
          </c:cat>
          <c:val>
            <c:numRef>
              <c:f>'Figure 17'!$B$6:$G$6</c:f>
              <c:numCache>
                <c:formatCode>0.00</c:formatCode>
                <c:ptCount val="6"/>
                <c:pt idx="0">
                  <c:v>-1.837</c:v>
                </c:pt>
                <c:pt idx="1">
                  <c:v>-1.837</c:v>
                </c:pt>
                <c:pt idx="2">
                  <c:v>-1.837</c:v>
                </c:pt>
                <c:pt idx="3">
                  <c:v>-1.837</c:v>
                </c:pt>
                <c:pt idx="4">
                  <c:v>-1.837</c:v>
                </c:pt>
                <c:pt idx="5">
                  <c:v>-1.837</c:v>
                </c:pt>
              </c:numCache>
            </c:numRef>
          </c:val>
          <c:smooth val="0"/>
          <c:extLst>
            <c:ext xmlns:c16="http://schemas.microsoft.com/office/drawing/2014/chart" uri="{C3380CC4-5D6E-409C-BE32-E72D297353CC}">
              <c16:uniqueId val="{00000003-B8AC-4049-ABEF-15EF90435E16}"/>
            </c:ext>
          </c:extLst>
        </c:ser>
        <c:dLbls>
          <c:showLegendKey val="0"/>
          <c:showVal val="0"/>
          <c:showCatName val="0"/>
          <c:showSerName val="0"/>
          <c:showPercent val="0"/>
          <c:showBubbleSize val="0"/>
        </c:dLbls>
        <c:smooth val="0"/>
        <c:axId val="578251104"/>
        <c:axId val="582686496"/>
      </c:lineChart>
      <c:catAx>
        <c:axId val="5782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686496"/>
        <c:crosses val="autoZero"/>
        <c:auto val="1"/>
        <c:lblAlgn val="ctr"/>
        <c:lblOffset val="100"/>
        <c:noMultiLvlLbl val="0"/>
      </c:catAx>
      <c:valAx>
        <c:axId val="582686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P/therm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251104"/>
        <c:crosses val="autoZero"/>
        <c:crossBetween val="midCat"/>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18'!$A$4</c:f>
              <c:strCache>
                <c:ptCount val="1"/>
                <c:pt idx="0">
                  <c:v>Exports to the EU</c:v>
                </c:pt>
              </c:strCache>
            </c:strRef>
          </c:tx>
          <c:spPr>
            <a:solidFill>
              <a:schemeClr val="accent1"/>
            </a:solidFill>
            <a:ln>
              <a:noFill/>
            </a:ln>
            <a:effectLst/>
          </c:spPr>
          <c:invertIfNegative val="0"/>
          <c:cat>
            <c:strRef>
              <c:f>'Figure 18'!$B$3:$E$3</c:f>
              <c:strCache>
                <c:ptCount val="4"/>
                <c:pt idx="0">
                  <c:v>2021/22</c:v>
                </c:pt>
                <c:pt idx="1">
                  <c:v>2022/23</c:v>
                </c:pt>
                <c:pt idx="2">
                  <c:v>2023/24</c:v>
                </c:pt>
                <c:pt idx="3">
                  <c:v>2024/25</c:v>
                </c:pt>
              </c:strCache>
            </c:strRef>
          </c:cat>
          <c:val>
            <c:numRef>
              <c:f>'Figure 18'!$B$4:$E$4</c:f>
              <c:numCache>
                <c:formatCode>General</c:formatCode>
                <c:ptCount val="4"/>
                <c:pt idx="0">
                  <c:v>3.742</c:v>
                </c:pt>
                <c:pt idx="1">
                  <c:v>7.5810000000000004</c:v>
                </c:pt>
                <c:pt idx="2">
                  <c:v>1.6950000000000001</c:v>
                </c:pt>
                <c:pt idx="3">
                  <c:v>0.5</c:v>
                </c:pt>
              </c:numCache>
            </c:numRef>
          </c:val>
          <c:extLst>
            <c:ext xmlns:c16="http://schemas.microsoft.com/office/drawing/2014/chart" uri="{C3380CC4-5D6E-409C-BE32-E72D297353CC}">
              <c16:uniqueId val="{00000000-CF90-44AD-8E60-D36625A677EE}"/>
            </c:ext>
          </c:extLst>
        </c:ser>
        <c:ser>
          <c:idx val="1"/>
          <c:order val="1"/>
          <c:tx>
            <c:strRef>
              <c:f>'Figure 18'!$A$5</c:f>
              <c:strCache>
                <c:ptCount val="1"/>
                <c:pt idx="0">
                  <c:v>Imports to GB</c:v>
                </c:pt>
              </c:strCache>
            </c:strRef>
          </c:tx>
          <c:spPr>
            <a:solidFill>
              <a:schemeClr val="accent2"/>
            </a:solidFill>
            <a:ln>
              <a:noFill/>
            </a:ln>
            <a:effectLst/>
          </c:spPr>
          <c:invertIfNegative val="0"/>
          <c:cat>
            <c:strRef>
              <c:f>'Figure 18'!$B$3:$E$3</c:f>
              <c:strCache>
                <c:ptCount val="4"/>
                <c:pt idx="0">
                  <c:v>2021/22</c:v>
                </c:pt>
                <c:pt idx="1">
                  <c:v>2022/23</c:v>
                </c:pt>
                <c:pt idx="2">
                  <c:v>2023/24</c:v>
                </c:pt>
                <c:pt idx="3">
                  <c:v>2024/25</c:v>
                </c:pt>
              </c:strCache>
            </c:strRef>
          </c:cat>
          <c:val>
            <c:numRef>
              <c:f>'Figure 18'!$B$5:$E$5</c:f>
              <c:numCache>
                <c:formatCode>General</c:formatCode>
                <c:ptCount val="4"/>
                <c:pt idx="0">
                  <c:v>0.51500000000000001</c:v>
                </c:pt>
                <c:pt idx="1">
                  <c:v>5.3999999999999999E-2</c:v>
                </c:pt>
                <c:pt idx="2">
                  <c:v>6.9000000000000006E-2</c:v>
                </c:pt>
                <c:pt idx="3">
                  <c:v>0.2</c:v>
                </c:pt>
              </c:numCache>
            </c:numRef>
          </c:val>
          <c:extLst>
            <c:ext xmlns:c16="http://schemas.microsoft.com/office/drawing/2014/chart" uri="{C3380CC4-5D6E-409C-BE32-E72D297353CC}">
              <c16:uniqueId val="{00000001-CF90-44AD-8E60-D36625A677EE}"/>
            </c:ext>
          </c:extLst>
        </c:ser>
        <c:dLbls>
          <c:showLegendKey val="0"/>
          <c:showVal val="0"/>
          <c:showCatName val="0"/>
          <c:showSerName val="0"/>
          <c:showPercent val="0"/>
          <c:showBubbleSize val="0"/>
        </c:dLbls>
        <c:gapWidth val="219"/>
        <c:overlap val="-27"/>
        <c:axId val="725129168"/>
        <c:axId val="725130968"/>
      </c:barChart>
      <c:catAx>
        <c:axId val="72512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130968"/>
        <c:crosses val="autoZero"/>
        <c:auto val="1"/>
        <c:lblAlgn val="ctr"/>
        <c:lblOffset val="100"/>
        <c:noMultiLvlLbl val="0"/>
      </c:catAx>
      <c:valAx>
        <c:axId val="725130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129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19'!$B$12</c:f>
              <c:strCache>
                <c:ptCount val="1"/>
                <c:pt idx="0">
                  <c:v>5-year min</c:v>
                </c:pt>
              </c:strCache>
            </c:strRef>
          </c:tx>
          <c:spPr>
            <a:noFill/>
            <a:ln w="25400">
              <a:noFill/>
            </a:ln>
            <a:effectLst/>
          </c:spPr>
          <c:cat>
            <c:strRef>
              <c:f>'[5]Storage Model'!$C$20:$H$20</c:f>
              <c:strCache>
                <c:ptCount val="6"/>
                <c:pt idx="0">
                  <c:v>Oct</c:v>
                </c:pt>
                <c:pt idx="1">
                  <c:v>Nov</c:v>
                </c:pt>
                <c:pt idx="2">
                  <c:v>Dec</c:v>
                </c:pt>
                <c:pt idx="3">
                  <c:v>Jan</c:v>
                </c:pt>
                <c:pt idx="4">
                  <c:v>Feb</c:v>
                </c:pt>
                <c:pt idx="5">
                  <c:v>Mar</c:v>
                </c:pt>
              </c:strCache>
            </c:strRef>
          </c:cat>
          <c:val>
            <c:numRef>
              <c:f>'Figure 19'!$C$12:$H$12</c:f>
              <c:numCache>
                <c:formatCode>0.0</c:formatCode>
                <c:ptCount val="6"/>
                <c:pt idx="0">
                  <c:v>75.872536363636357</c:v>
                </c:pt>
                <c:pt idx="1">
                  <c:v>68.687190909090901</c:v>
                </c:pt>
                <c:pt idx="2">
                  <c:v>54.144727272727273</c:v>
                </c:pt>
                <c:pt idx="3">
                  <c:v>38.162790909090909</c:v>
                </c:pt>
                <c:pt idx="4">
                  <c:v>29.396881818181818</c:v>
                </c:pt>
                <c:pt idx="5">
                  <c:v>25.882427272727274</c:v>
                </c:pt>
              </c:numCache>
            </c:numRef>
          </c:val>
          <c:extLst>
            <c:ext xmlns:c16="http://schemas.microsoft.com/office/drawing/2014/chart" uri="{C3380CC4-5D6E-409C-BE32-E72D297353CC}">
              <c16:uniqueId val="{00000000-F351-45AB-85DC-570C53D720CD}"/>
            </c:ext>
          </c:extLst>
        </c:ser>
        <c:ser>
          <c:idx val="2"/>
          <c:order val="1"/>
          <c:tx>
            <c:strRef>
              <c:f>'Figure 19'!$B$14</c:f>
              <c:strCache>
                <c:ptCount val="1"/>
                <c:pt idx="0">
                  <c:v>5-year range</c:v>
                </c:pt>
              </c:strCache>
            </c:strRef>
          </c:tx>
          <c:spPr>
            <a:solidFill>
              <a:schemeClr val="bg1">
                <a:lumMod val="75000"/>
              </a:schemeClr>
            </a:solidFill>
            <a:ln w="25400">
              <a:noFill/>
            </a:ln>
            <a:effectLst/>
          </c:spPr>
          <c:cat>
            <c:strRef>
              <c:f>'[5]Storage Model'!$C$20:$H$20</c:f>
              <c:strCache>
                <c:ptCount val="6"/>
                <c:pt idx="0">
                  <c:v>Oct</c:v>
                </c:pt>
                <c:pt idx="1">
                  <c:v>Nov</c:v>
                </c:pt>
                <c:pt idx="2">
                  <c:v>Dec</c:v>
                </c:pt>
                <c:pt idx="3">
                  <c:v>Jan</c:v>
                </c:pt>
                <c:pt idx="4">
                  <c:v>Feb</c:v>
                </c:pt>
                <c:pt idx="5">
                  <c:v>Mar</c:v>
                </c:pt>
              </c:strCache>
            </c:strRef>
          </c:cat>
          <c:val>
            <c:numRef>
              <c:f>'Figure 19'!$C$14:$H$14</c:f>
              <c:numCache>
                <c:formatCode>0.0</c:formatCode>
                <c:ptCount val="6"/>
                <c:pt idx="0">
                  <c:v>27.009290909090922</c:v>
                </c:pt>
                <c:pt idx="1">
                  <c:v>34.561000000000007</c:v>
                </c:pt>
                <c:pt idx="2">
                  <c:v>44.08637272727271</c:v>
                </c:pt>
                <c:pt idx="3">
                  <c:v>52.0777</c:v>
                </c:pt>
                <c:pt idx="4">
                  <c:v>43.773490909090903</c:v>
                </c:pt>
                <c:pt idx="5">
                  <c:v>38.685336363636367</c:v>
                </c:pt>
              </c:numCache>
            </c:numRef>
          </c:val>
          <c:extLst>
            <c:ext xmlns:c16="http://schemas.microsoft.com/office/drawing/2014/chart" uri="{C3380CC4-5D6E-409C-BE32-E72D297353CC}">
              <c16:uniqueId val="{00000001-F351-45AB-85DC-570C53D720CD}"/>
            </c:ext>
          </c:extLst>
        </c:ser>
        <c:dLbls>
          <c:showLegendKey val="0"/>
          <c:showVal val="0"/>
          <c:showCatName val="0"/>
          <c:showSerName val="0"/>
          <c:showPercent val="0"/>
          <c:showBubbleSize val="0"/>
        </c:dLbls>
        <c:axId val="1040428280"/>
        <c:axId val="1040423240"/>
      </c:areaChart>
      <c:lineChart>
        <c:grouping val="standard"/>
        <c:varyColors val="0"/>
        <c:ser>
          <c:idx val="1"/>
          <c:order val="2"/>
          <c:tx>
            <c:strRef>
              <c:f>'Figure 19'!$B$5</c:f>
              <c:strCache>
                <c:ptCount val="1"/>
                <c:pt idx="0">
                  <c:v>Avg Winter</c:v>
                </c:pt>
              </c:strCache>
            </c:strRef>
          </c:tx>
          <c:spPr>
            <a:ln w="28575" cap="rnd">
              <a:solidFill>
                <a:schemeClr val="accent2"/>
              </a:solidFill>
              <a:round/>
            </a:ln>
            <a:effectLst/>
          </c:spPr>
          <c:marker>
            <c:symbol val="none"/>
          </c:marker>
          <c:cat>
            <c:numRef>
              <c:f>'[5]Storage Model'!$C$4:$H$4</c:f>
              <c:numCache>
                <c:formatCode>General</c:formatCode>
                <c:ptCount val="6"/>
                <c:pt idx="0">
                  <c:v>45566</c:v>
                </c:pt>
                <c:pt idx="1">
                  <c:v>45597</c:v>
                </c:pt>
                <c:pt idx="2">
                  <c:v>45627</c:v>
                </c:pt>
                <c:pt idx="3">
                  <c:v>45658</c:v>
                </c:pt>
                <c:pt idx="4">
                  <c:v>45689</c:v>
                </c:pt>
                <c:pt idx="5">
                  <c:v>45717</c:v>
                </c:pt>
              </c:numCache>
            </c:numRef>
          </c:cat>
          <c:val>
            <c:numRef>
              <c:f>'Figure 19'!$C$5:$H$5</c:f>
              <c:numCache>
                <c:formatCode>#,##0.0</c:formatCode>
                <c:ptCount val="6"/>
                <c:pt idx="0">
                  <c:v>104.09846715192029</c:v>
                </c:pt>
                <c:pt idx="1">
                  <c:v>99.247999420510382</c:v>
                </c:pt>
                <c:pt idx="2">
                  <c:v>88.189362022966662</c:v>
                </c:pt>
                <c:pt idx="3">
                  <c:v>72.230367236328505</c:v>
                </c:pt>
                <c:pt idx="4">
                  <c:v>56.984508285517151</c:v>
                </c:pt>
                <c:pt idx="5">
                  <c:v>47.837566050329137</c:v>
                </c:pt>
              </c:numCache>
            </c:numRef>
          </c:val>
          <c:smooth val="0"/>
          <c:extLst>
            <c:ext xmlns:c16="http://schemas.microsoft.com/office/drawing/2014/chart" uri="{C3380CC4-5D6E-409C-BE32-E72D297353CC}">
              <c16:uniqueId val="{00000002-F351-45AB-85DC-570C53D720CD}"/>
            </c:ext>
          </c:extLst>
        </c:ser>
        <c:ser>
          <c:idx val="3"/>
          <c:order val="3"/>
          <c:tx>
            <c:strRef>
              <c:f>'Figure 19'!$B$6</c:f>
              <c:strCache>
                <c:ptCount val="1"/>
                <c:pt idx="0">
                  <c:v>Cold Winter</c:v>
                </c:pt>
              </c:strCache>
            </c:strRef>
          </c:tx>
          <c:spPr>
            <a:ln w="28575" cap="rnd">
              <a:solidFill>
                <a:srgbClr val="7030A0"/>
              </a:solidFill>
              <a:round/>
            </a:ln>
            <a:effectLst/>
          </c:spPr>
          <c:marker>
            <c:symbol val="none"/>
          </c:marker>
          <c:cat>
            <c:numRef>
              <c:f>'[5]Storage Model'!$C$4:$H$4</c:f>
              <c:numCache>
                <c:formatCode>General</c:formatCode>
                <c:ptCount val="6"/>
                <c:pt idx="0">
                  <c:v>45566</c:v>
                </c:pt>
                <c:pt idx="1">
                  <c:v>45597</c:v>
                </c:pt>
                <c:pt idx="2">
                  <c:v>45627</c:v>
                </c:pt>
                <c:pt idx="3">
                  <c:v>45658</c:v>
                </c:pt>
                <c:pt idx="4">
                  <c:v>45689</c:v>
                </c:pt>
                <c:pt idx="5">
                  <c:v>45717</c:v>
                </c:pt>
              </c:numCache>
            </c:numRef>
          </c:cat>
          <c:val>
            <c:numRef>
              <c:f>'Figure 19'!$C$6:$H$6</c:f>
              <c:numCache>
                <c:formatCode>#,##0.0</c:formatCode>
                <c:ptCount val="6"/>
                <c:pt idx="0">
                  <c:v>103.15350400887053</c:v>
                </c:pt>
                <c:pt idx="1">
                  <c:v>96.632982943004961</c:v>
                </c:pt>
                <c:pt idx="2">
                  <c:v>83.315902832074272</c:v>
                </c:pt>
                <c:pt idx="3">
                  <c:v>64.670472109351522</c:v>
                </c:pt>
                <c:pt idx="4">
                  <c:v>46.855808743350792</c:v>
                </c:pt>
                <c:pt idx="5">
                  <c:v>35.590108358582775</c:v>
                </c:pt>
              </c:numCache>
            </c:numRef>
          </c:val>
          <c:smooth val="0"/>
          <c:extLst>
            <c:ext xmlns:c16="http://schemas.microsoft.com/office/drawing/2014/chart" uri="{C3380CC4-5D6E-409C-BE32-E72D297353CC}">
              <c16:uniqueId val="{00000003-F351-45AB-85DC-570C53D720CD}"/>
            </c:ext>
          </c:extLst>
        </c:ser>
        <c:ser>
          <c:idx val="4"/>
          <c:order val="4"/>
          <c:tx>
            <c:strRef>
              <c:f>'Figure 19'!$B$7</c:f>
              <c:strCache>
                <c:ptCount val="1"/>
                <c:pt idx="0">
                  <c:v>Cold Winter + Early Loss</c:v>
                </c:pt>
              </c:strCache>
            </c:strRef>
          </c:tx>
          <c:spPr>
            <a:ln w="28575" cap="rnd">
              <a:solidFill>
                <a:srgbClr val="0070C0"/>
              </a:solidFill>
              <a:prstDash val="dash"/>
              <a:round/>
            </a:ln>
            <a:effectLst/>
          </c:spPr>
          <c:marker>
            <c:symbol val="none"/>
          </c:marker>
          <c:cat>
            <c:numRef>
              <c:f>'[5]Storage Model'!$C$4:$H$4</c:f>
              <c:numCache>
                <c:formatCode>General</c:formatCode>
                <c:ptCount val="6"/>
                <c:pt idx="0">
                  <c:v>45566</c:v>
                </c:pt>
                <c:pt idx="1">
                  <c:v>45597</c:v>
                </c:pt>
                <c:pt idx="2">
                  <c:v>45627</c:v>
                </c:pt>
                <c:pt idx="3">
                  <c:v>45658</c:v>
                </c:pt>
                <c:pt idx="4">
                  <c:v>45689</c:v>
                </c:pt>
                <c:pt idx="5">
                  <c:v>45717</c:v>
                </c:pt>
              </c:numCache>
            </c:numRef>
          </c:cat>
          <c:val>
            <c:numRef>
              <c:f>'Figure 19'!$C$7:$H$7</c:f>
              <c:numCache>
                <c:formatCode>#,##0.0</c:formatCode>
                <c:ptCount val="6"/>
                <c:pt idx="0">
                  <c:v>102.05350400887053</c:v>
                </c:pt>
                <c:pt idx="1">
                  <c:v>94.332982943004964</c:v>
                </c:pt>
                <c:pt idx="2">
                  <c:v>79.815902832074272</c:v>
                </c:pt>
                <c:pt idx="3">
                  <c:v>61.170472109351522</c:v>
                </c:pt>
                <c:pt idx="4">
                  <c:v>43.355808743350792</c:v>
                </c:pt>
                <c:pt idx="5">
                  <c:v>32.090108358582775</c:v>
                </c:pt>
              </c:numCache>
            </c:numRef>
          </c:val>
          <c:smooth val="0"/>
          <c:extLst>
            <c:ext xmlns:c16="http://schemas.microsoft.com/office/drawing/2014/chart" uri="{C3380CC4-5D6E-409C-BE32-E72D297353CC}">
              <c16:uniqueId val="{00000004-F351-45AB-85DC-570C53D720CD}"/>
            </c:ext>
          </c:extLst>
        </c:ser>
        <c:ser>
          <c:idx val="5"/>
          <c:order val="5"/>
          <c:tx>
            <c:strRef>
              <c:f>'Figure 19'!$B$8</c:f>
              <c:strCache>
                <c:ptCount val="1"/>
                <c:pt idx="0">
                  <c:v>Winter 2023/24 Actual (monthly Avg)</c:v>
                </c:pt>
              </c:strCache>
            </c:strRef>
          </c:tx>
          <c:spPr>
            <a:ln w="28575" cap="rnd">
              <a:solidFill>
                <a:schemeClr val="accent6"/>
              </a:solidFill>
              <a:round/>
            </a:ln>
            <a:effectLst/>
          </c:spPr>
          <c:marker>
            <c:symbol val="none"/>
          </c:marker>
          <c:val>
            <c:numRef>
              <c:f>'Figure 19'!$C$8:$H$8</c:f>
              <c:numCache>
                <c:formatCode>0.0</c:formatCode>
                <c:ptCount val="6"/>
                <c:pt idx="0">
                  <c:v>101.22613049853368</c:v>
                </c:pt>
                <c:pt idx="1">
                  <c:v>102.26560606060603</c:v>
                </c:pt>
                <c:pt idx="2">
                  <c:v>92.621814076246352</c:v>
                </c:pt>
                <c:pt idx="3">
                  <c:v>80.85270762463341</c:v>
                </c:pt>
                <c:pt idx="4">
                  <c:v>68.362473040752363</c:v>
                </c:pt>
                <c:pt idx="5">
                  <c:v>62.240175953079188</c:v>
                </c:pt>
              </c:numCache>
            </c:numRef>
          </c:val>
          <c:smooth val="0"/>
          <c:extLst>
            <c:ext xmlns:c16="http://schemas.microsoft.com/office/drawing/2014/chart" uri="{C3380CC4-5D6E-409C-BE32-E72D297353CC}">
              <c16:uniqueId val="{00000005-F351-45AB-85DC-570C53D720CD}"/>
            </c:ext>
          </c:extLst>
        </c:ser>
        <c:dLbls>
          <c:showLegendKey val="0"/>
          <c:showVal val="0"/>
          <c:showCatName val="0"/>
          <c:showSerName val="0"/>
          <c:showPercent val="0"/>
          <c:showBubbleSize val="0"/>
        </c:dLbls>
        <c:marker val="1"/>
        <c:smooth val="0"/>
        <c:axId val="1040428280"/>
        <c:axId val="1040423240"/>
      </c:lineChart>
      <c:catAx>
        <c:axId val="1040428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enorite" panose="00000500000000000000" pitchFamily="2" charset="0"/>
                <a:ea typeface="+mn-ea"/>
                <a:cs typeface="+mn-cs"/>
              </a:defRPr>
            </a:pPr>
            <a:endParaRPr lang="en-US"/>
          </a:p>
        </c:txPr>
        <c:crossAx val="1040423240"/>
        <c:crosses val="autoZero"/>
        <c:auto val="1"/>
        <c:lblAlgn val="ctr"/>
        <c:lblOffset val="100"/>
        <c:noMultiLvlLbl val="0"/>
      </c:catAx>
      <c:valAx>
        <c:axId val="1040423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enorite" panose="00000500000000000000" pitchFamily="2" charset="0"/>
                    <a:ea typeface="+mn-ea"/>
                    <a:cs typeface="+mn-cs"/>
                  </a:defRPr>
                </a:pPr>
                <a:r>
                  <a:rPr lang="en-GB"/>
                  <a:t>bcm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enorite" panose="00000500000000000000" pitchFamily="2"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enorite" panose="00000500000000000000" pitchFamily="2" charset="0"/>
                <a:ea typeface="+mn-ea"/>
                <a:cs typeface="+mn-cs"/>
              </a:defRPr>
            </a:pPr>
            <a:endParaRPr lang="en-US"/>
          </a:p>
        </c:txPr>
        <c:crossAx val="1040428280"/>
        <c:crosses val="autoZero"/>
        <c:crossBetween val="midCat"/>
      </c:valAx>
      <c:spPr>
        <a:noFill/>
        <a:ln>
          <a:noFill/>
        </a:ln>
        <a:effectLst/>
      </c:spPr>
    </c:plotArea>
    <c:legend>
      <c:legendPos val="b"/>
      <c:legendEntry>
        <c:idx val="0"/>
        <c:delete val="1"/>
      </c:legendEntry>
      <c:layout>
        <c:manualLayout>
          <c:xMode val="edge"/>
          <c:yMode val="edge"/>
          <c:x val="5.1173910718938405E-2"/>
          <c:y val="0.87057146879160607"/>
          <c:w val="0.90593337281429387"/>
          <c:h val="0.1282063047767631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enorite" panose="00000500000000000000" pitchFamily="2" charset="0"/>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Tenorite" panose="00000500000000000000"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862659107926"/>
          <c:y val="3.7935019568287459E-2"/>
          <c:w val="0.85080669212812943"/>
          <c:h val="0.81608663979671858"/>
        </c:manualLayout>
      </c:layout>
      <c:areaChart>
        <c:grouping val="stacked"/>
        <c:varyColors val="0"/>
        <c:ser>
          <c:idx val="0"/>
          <c:order val="0"/>
          <c:tx>
            <c:v>UKCS</c:v>
          </c:tx>
          <c:spPr>
            <a:solidFill>
              <a:schemeClr val="accent1"/>
            </a:solidFill>
            <a:ln>
              <a:noFill/>
            </a:ln>
            <a:effectLst/>
          </c:spPr>
          <c:val>
            <c:numRef>
              <c:f>'Figure 20_Tables 9 10 11'!$C$5:$C$186</c:f>
              <c:numCache>
                <c:formatCode>0.00</c:formatCode>
                <c:ptCount val="182"/>
                <c:pt idx="0">
                  <c:v>80</c:v>
                </c:pt>
                <c:pt idx="1">
                  <c:v>81</c:v>
                </c:pt>
                <c:pt idx="2">
                  <c:v>81</c:v>
                </c:pt>
                <c:pt idx="3">
                  <c:v>79</c:v>
                </c:pt>
                <c:pt idx="4">
                  <c:v>81</c:v>
                </c:pt>
                <c:pt idx="5">
                  <c:v>82</c:v>
                </c:pt>
                <c:pt idx="6">
                  <c:v>82</c:v>
                </c:pt>
                <c:pt idx="7">
                  <c:v>85</c:v>
                </c:pt>
                <c:pt idx="8">
                  <c:v>85</c:v>
                </c:pt>
                <c:pt idx="9">
                  <c:v>84</c:v>
                </c:pt>
                <c:pt idx="10">
                  <c:v>85</c:v>
                </c:pt>
                <c:pt idx="11">
                  <c:v>85</c:v>
                </c:pt>
                <c:pt idx="12">
                  <c:v>82</c:v>
                </c:pt>
                <c:pt idx="13">
                  <c:v>81</c:v>
                </c:pt>
                <c:pt idx="14">
                  <c:v>79</c:v>
                </c:pt>
                <c:pt idx="15">
                  <c:v>83</c:v>
                </c:pt>
                <c:pt idx="16">
                  <c:v>86</c:v>
                </c:pt>
                <c:pt idx="17">
                  <c:v>89</c:v>
                </c:pt>
                <c:pt idx="18">
                  <c:v>88</c:v>
                </c:pt>
                <c:pt idx="19">
                  <c:v>88</c:v>
                </c:pt>
                <c:pt idx="20">
                  <c:v>91</c:v>
                </c:pt>
                <c:pt idx="21">
                  <c:v>92</c:v>
                </c:pt>
                <c:pt idx="22">
                  <c:v>81</c:v>
                </c:pt>
                <c:pt idx="23">
                  <c:v>92</c:v>
                </c:pt>
                <c:pt idx="24">
                  <c:v>93</c:v>
                </c:pt>
                <c:pt idx="25">
                  <c:v>85</c:v>
                </c:pt>
                <c:pt idx="26">
                  <c:v>86</c:v>
                </c:pt>
                <c:pt idx="27">
                  <c:v>90</c:v>
                </c:pt>
                <c:pt idx="28">
                  <c:v>86</c:v>
                </c:pt>
                <c:pt idx="29">
                  <c:v>84</c:v>
                </c:pt>
                <c:pt idx="30">
                  <c:v>78</c:v>
                </c:pt>
                <c:pt idx="31">
                  <c:v>82</c:v>
                </c:pt>
                <c:pt idx="32">
                  <c:v>73</c:v>
                </c:pt>
                <c:pt idx="33">
                  <c:v>78</c:v>
                </c:pt>
                <c:pt idx="34">
                  <c:v>87</c:v>
                </c:pt>
                <c:pt idx="35">
                  <c:v>90</c:v>
                </c:pt>
                <c:pt idx="36">
                  <c:v>86</c:v>
                </c:pt>
                <c:pt idx="37">
                  <c:v>88</c:v>
                </c:pt>
                <c:pt idx="38">
                  <c:v>86</c:v>
                </c:pt>
                <c:pt idx="39">
                  <c:v>85</c:v>
                </c:pt>
                <c:pt idx="40">
                  <c:v>84</c:v>
                </c:pt>
                <c:pt idx="41">
                  <c:v>84</c:v>
                </c:pt>
                <c:pt idx="42">
                  <c:v>84</c:v>
                </c:pt>
                <c:pt idx="43">
                  <c:v>84</c:v>
                </c:pt>
                <c:pt idx="44">
                  <c:v>84</c:v>
                </c:pt>
                <c:pt idx="45">
                  <c:v>87</c:v>
                </c:pt>
                <c:pt idx="46">
                  <c:v>82</c:v>
                </c:pt>
                <c:pt idx="47">
                  <c:v>82</c:v>
                </c:pt>
                <c:pt idx="48">
                  <c:v>83</c:v>
                </c:pt>
                <c:pt idx="49">
                  <c:v>83</c:v>
                </c:pt>
                <c:pt idx="50">
                  <c:v>86</c:v>
                </c:pt>
                <c:pt idx="51">
                  <c:v>87</c:v>
                </c:pt>
                <c:pt idx="52">
                  <c:v>82</c:v>
                </c:pt>
                <c:pt idx="53">
                  <c:v>84</c:v>
                </c:pt>
                <c:pt idx="54">
                  <c:v>85</c:v>
                </c:pt>
                <c:pt idx="55">
                  <c:v>87</c:v>
                </c:pt>
                <c:pt idx="56">
                  <c:v>88</c:v>
                </c:pt>
                <c:pt idx="57">
                  <c:v>87</c:v>
                </c:pt>
                <c:pt idx="58">
                  <c:v>83</c:v>
                </c:pt>
                <c:pt idx="59">
                  <c:v>84</c:v>
                </c:pt>
                <c:pt idx="60">
                  <c:v>83</c:v>
                </c:pt>
                <c:pt idx="61">
                  <c:v>87</c:v>
                </c:pt>
                <c:pt idx="62">
                  <c:v>82</c:v>
                </c:pt>
                <c:pt idx="63">
                  <c:v>85</c:v>
                </c:pt>
                <c:pt idx="64">
                  <c:v>90</c:v>
                </c:pt>
                <c:pt idx="65">
                  <c:v>87</c:v>
                </c:pt>
                <c:pt idx="66">
                  <c:v>84</c:v>
                </c:pt>
                <c:pt idx="67">
                  <c:v>85</c:v>
                </c:pt>
                <c:pt idx="68">
                  <c:v>88</c:v>
                </c:pt>
                <c:pt idx="69">
                  <c:v>89</c:v>
                </c:pt>
                <c:pt idx="70">
                  <c:v>85</c:v>
                </c:pt>
                <c:pt idx="71">
                  <c:v>90</c:v>
                </c:pt>
                <c:pt idx="72">
                  <c:v>89</c:v>
                </c:pt>
                <c:pt idx="73">
                  <c:v>90</c:v>
                </c:pt>
                <c:pt idx="74">
                  <c:v>85</c:v>
                </c:pt>
                <c:pt idx="75">
                  <c:v>85</c:v>
                </c:pt>
                <c:pt idx="76">
                  <c:v>90</c:v>
                </c:pt>
                <c:pt idx="77">
                  <c:v>85</c:v>
                </c:pt>
                <c:pt idx="78">
                  <c:v>87</c:v>
                </c:pt>
                <c:pt idx="79">
                  <c:v>82</c:v>
                </c:pt>
                <c:pt idx="80">
                  <c:v>85</c:v>
                </c:pt>
                <c:pt idx="81">
                  <c:v>88</c:v>
                </c:pt>
                <c:pt idx="82">
                  <c:v>94</c:v>
                </c:pt>
                <c:pt idx="83">
                  <c:v>84</c:v>
                </c:pt>
                <c:pt idx="84">
                  <c:v>89</c:v>
                </c:pt>
                <c:pt idx="85">
                  <c:v>90</c:v>
                </c:pt>
                <c:pt idx="86">
                  <c:v>91</c:v>
                </c:pt>
                <c:pt idx="87">
                  <c:v>89</c:v>
                </c:pt>
                <c:pt idx="88">
                  <c:v>85</c:v>
                </c:pt>
                <c:pt idx="89">
                  <c:v>94</c:v>
                </c:pt>
                <c:pt idx="90">
                  <c:v>91</c:v>
                </c:pt>
                <c:pt idx="91">
                  <c:v>92</c:v>
                </c:pt>
                <c:pt idx="92">
                  <c:v>91</c:v>
                </c:pt>
                <c:pt idx="93">
                  <c:v>91</c:v>
                </c:pt>
                <c:pt idx="94">
                  <c:v>91</c:v>
                </c:pt>
                <c:pt idx="95">
                  <c:v>79</c:v>
                </c:pt>
                <c:pt idx="96">
                  <c:v>92</c:v>
                </c:pt>
                <c:pt idx="97">
                  <c:v>88</c:v>
                </c:pt>
                <c:pt idx="98">
                  <c:v>87</c:v>
                </c:pt>
                <c:pt idx="99">
                  <c:v>94</c:v>
                </c:pt>
                <c:pt idx="100">
                  <c:v>78</c:v>
                </c:pt>
                <c:pt idx="101">
                  <c:v>83</c:v>
                </c:pt>
                <c:pt idx="102">
                  <c:v>89</c:v>
                </c:pt>
                <c:pt idx="103">
                  <c:v>79</c:v>
                </c:pt>
                <c:pt idx="104">
                  <c:v>92</c:v>
                </c:pt>
                <c:pt idx="105">
                  <c:v>89</c:v>
                </c:pt>
                <c:pt idx="106">
                  <c:v>85</c:v>
                </c:pt>
                <c:pt idx="107">
                  <c:v>84</c:v>
                </c:pt>
                <c:pt idx="108">
                  <c:v>83</c:v>
                </c:pt>
                <c:pt idx="109">
                  <c:v>93</c:v>
                </c:pt>
                <c:pt idx="110">
                  <c:v>83</c:v>
                </c:pt>
                <c:pt idx="111">
                  <c:v>89</c:v>
                </c:pt>
                <c:pt idx="112">
                  <c:v>87</c:v>
                </c:pt>
                <c:pt idx="113">
                  <c:v>89</c:v>
                </c:pt>
                <c:pt idx="114">
                  <c:v>93</c:v>
                </c:pt>
                <c:pt idx="115">
                  <c:v>90</c:v>
                </c:pt>
                <c:pt idx="116">
                  <c:v>73</c:v>
                </c:pt>
                <c:pt idx="117">
                  <c:v>78</c:v>
                </c:pt>
                <c:pt idx="118">
                  <c:v>84</c:v>
                </c:pt>
                <c:pt idx="119">
                  <c:v>86</c:v>
                </c:pt>
                <c:pt idx="120">
                  <c:v>92</c:v>
                </c:pt>
                <c:pt idx="121">
                  <c:v>85</c:v>
                </c:pt>
                <c:pt idx="122">
                  <c:v>86</c:v>
                </c:pt>
                <c:pt idx="123">
                  <c:v>87</c:v>
                </c:pt>
                <c:pt idx="124">
                  <c:v>87</c:v>
                </c:pt>
                <c:pt idx="125">
                  <c:v>87</c:v>
                </c:pt>
                <c:pt idx="126">
                  <c:v>86</c:v>
                </c:pt>
                <c:pt idx="127">
                  <c:v>86</c:v>
                </c:pt>
                <c:pt idx="128">
                  <c:v>82</c:v>
                </c:pt>
                <c:pt idx="129">
                  <c:v>85</c:v>
                </c:pt>
                <c:pt idx="130">
                  <c:v>85</c:v>
                </c:pt>
                <c:pt idx="131">
                  <c:v>85</c:v>
                </c:pt>
                <c:pt idx="132">
                  <c:v>84</c:v>
                </c:pt>
                <c:pt idx="133">
                  <c:v>84</c:v>
                </c:pt>
                <c:pt idx="134">
                  <c:v>82</c:v>
                </c:pt>
                <c:pt idx="135">
                  <c:v>82</c:v>
                </c:pt>
                <c:pt idx="136">
                  <c:v>81</c:v>
                </c:pt>
                <c:pt idx="137">
                  <c:v>82</c:v>
                </c:pt>
                <c:pt idx="138">
                  <c:v>80</c:v>
                </c:pt>
                <c:pt idx="139">
                  <c:v>83</c:v>
                </c:pt>
                <c:pt idx="140">
                  <c:v>84</c:v>
                </c:pt>
                <c:pt idx="141">
                  <c:v>81</c:v>
                </c:pt>
                <c:pt idx="142">
                  <c:v>84</c:v>
                </c:pt>
                <c:pt idx="143">
                  <c:v>84</c:v>
                </c:pt>
                <c:pt idx="144">
                  <c:v>86</c:v>
                </c:pt>
                <c:pt idx="145">
                  <c:v>90</c:v>
                </c:pt>
                <c:pt idx="146">
                  <c:v>91</c:v>
                </c:pt>
                <c:pt idx="147">
                  <c:v>89</c:v>
                </c:pt>
                <c:pt idx="148">
                  <c:v>88</c:v>
                </c:pt>
                <c:pt idx="149">
                  <c:v>91</c:v>
                </c:pt>
                <c:pt idx="150">
                  <c:v>89</c:v>
                </c:pt>
                <c:pt idx="151">
                  <c:v>80</c:v>
                </c:pt>
                <c:pt idx="152">
                  <c:v>81</c:v>
                </c:pt>
                <c:pt idx="153">
                  <c:v>81</c:v>
                </c:pt>
                <c:pt idx="154">
                  <c:v>81</c:v>
                </c:pt>
                <c:pt idx="155">
                  <c:v>82</c:v>
                </c:pt>
                <c:pt idx="156">
                  <c:v>89</c:v>
                </c:pt>
                <c:pt idx="157">
                  <c:v>88</c:v>
                </c:pt>
                <c:pt idx="158">
                  <c:v>86</c:v>
                </c:pt>
                <c:pt idx="159">
                  <c:v>90</c:v>
                </c:pt>
                <c:pt idx="160">
                  <c:v>90</c:v>
                </c:pt>
                <c:pt idx="161">
                  <c:v>84</c:v>
                </c:pt>
                <c:pt idx="162">
                  <c:v>88</c:v>
                </c:pt>
                <c:pt idx="163">
                  <c:v>88</c:v>
                </c:pt>
                <c:pt idx="164">
                  <c:v>87</c:v>
                </c:pt>
                <c:pt idx="165">
                  <c:v>86</c:v>
                </c:pt>
                <c:pt idx="166">
                  <c:v>77</c:v>
                </c:pt>
                <c:pt idx="167">
                  <c:v>82</c:v>
                </c:pt>
                <c:pt idx="168">
                  <c:v>71</c:v>
                </c:pt>
                <c:pt idx="169">
                  <c:v>71</c:v>
                </c:pt>
                <c:pt idx="170">
                  <c:v>79</c:v>
                </c:pt>
                <c:pt idx="171">
                  <c:v>88</c:v>
                </c:pt>
                <c:pt idx="172">
                  <c:v>82</c:v>
                </c:pt>
                <c:pt idx="173">
                  <c:v>84</c:v>
                </c:pt>
                <c:pt idx="174">
                  <c:v>90</c:v>
                </c:pt>
                <c:pt idx="175">
                  <c:v>89</c:v>
                </c:pt>
                <c:pt idx="176">
                  <c:v>87</c:v>
                </c:pt>
                <c:pt idx="177">
                  <c:v>89</c:v>
                </c:pt>
                <c:pt idx="178">
                  <c:v>86</c:v>
                </c:pt>
                <c:pt idx="179">
                  <c:v>87</c:v>
                </c:pt>
                <c:pt idx="180">
                  <c:v>83</c:v>
                </c:pt>
                <c:pt idx="181">
                  <c:v>87</c:v>
                </c:pt>
              </c:numCache>
            </c:numRef>
          </c:val>
          <c:extLst>
            <c:ext xmlns:c16="http://schemas.microsoft.com/office/drawing/2014/chart" uri="{C3380CC4-5D6E-409C-BE32-E72D297353CC}">
              <c16:uniqueId val="{00000000-78EC-40F6-B708-48531FED83FA}"/>
            </c:ext>
          </c:extLst>
        </c:ser>
        <c:ser>
          <c:idx val="1"/>
          <c:order val="1"/>
          <c:tx>
            <c:v>Norway</c:v>
          </c:tx>
          <c:spPr>
            <a:solidFill>
              <a:schemeClr val="accent2"/>
            </a:solidFill>
            <a:ln>
              <a:noFill/>
            </a:ln>
            <a:effectLst/>
          </c:spPr>
          <c:val>
            <c:numRef>
              <c:f>'Figure 20_Tables 9 10 11'!$D$5:$D$186</c:f>
              <c:numCache>
                <c:formatCode>0.00</c:formatCode>
                <c:ptCount val="182"/>
                <c:pt idx="0">
                  <c:v>56</c:v>
                </c:pt>
                <c:pt idx="1">
                  <c:v>59</c:v>
                </c:pt>
                <c:pt idx="2">
                  <c:v>52</c:v>
                </c:pt>
                <c:pt idx="3">
                  <c:v>37</c:v>
                </c:pt>
                <c:pt idx="4">
                  <c:v>45</c:v>
                </c:pt>
                <c:pt idx="5">
                  <c:v>42</c:v>
                </c:pt>
                <c:pt idx="6">
                  <c:v>48</c:v>
                </c:pt>
                <c:pt idx="7">
                  <c:v>36</c:v>
                </c:pt>
                <c:pt idx="8">
                  <c:v>43</c:v>
                </c:pt>
                <c:pt idx="9">
                  <c:v>66</c:v>
                </c:pt>
                <c:pt idx="10">
                  <c:v>65</c:v>
                </c:pt>
                <c:pt idx="11">
                  <c:v>78</c:v>
                </c:pt>
                <c:pt idx="12">
                  <c:v>76</c:v>
                </c:pt>
                <c:pt idx="13">
                  <c:v>80</c:v>
                </c:pt>
                <c:pt idx="14">
                  <c:v>81</c:v>
                </c:pt>
                <c:pt idx="15">
                  <c:v>77</c:v>
                </c:pt>
                <c:pt idx="16">
                  <c:v>60</c:v>
                </c:pt>
                <c:pt idx="17">
                  <c:v>63</c:v>
                </c:pt>
                <c:pt idx="18">
                  <c:v>60</c:v>
                </c:pt>
                <c:pt idx="19">
                  <c:v>70</c:v>
                </c:pt>
                <c:pt idx="20">
                  <c:v>57.55</c:v>
                </c:pt>
                <c:pt idx="21">
                  <c:v>55</c:v>
                </c:pt>
                <c:pt idx="22">
                  <c:v>62.06</c:v>
                </c:pt>
                <c:pt idx="23">
                  <c:v>61</c:v>
                </c:pt>
                <c:pt idx="24">
                  <c:v>55</c:v>
                </c:pt>
                <c:pt idx="25">
                  <c:v>70</c:v>
                </c:pt>
                <c:pt idx="26">
                  <c:v>72</c:v>
                </c:pt>
                <c:pt idx="27">
                  <c:v>91.06</c:v>
                </c:pt>
                <c:pt idx="28">
                  <c:v>93.08</c:v>
                </c:pt>
                <c:pt idx="29">
                  <c:v>86.61</c:v>
                </c:pt>
                <c:pt idx="30">
                  <c:v>88.39</c:v>
                </c:pt>
                <c:pt idx="31">
                  <c:v>80</c:v>
                </c:pt>
                <c:pt idx="32">
                  <c:v>84</c:v>
                </c:pt>
                <c:pt idx="33">
                  <c:v>77</c:v>
                </c:pt>
                <c:pt idx="34">
                  <c:v>80</c:v>
                </c:pt>
                <c:pt idx="35">
                  <c:v>81</c:v>
                </c:pt>
                <c:pt idx="36">
                  <c:v>81.489999999999995</c:v>
                </c:pt>
                <c:pt idx="37">
                  <c:v>79</c:v>
                </c:pt>
                <c:pt idx="38">
                  <c:v>88.5</c:v>
                </c:pt>
                <c:pt idx="39">
                  <c:v>89.24</c:v>
                </c:pt>
                <c:pt idx="40">
                  <c:v>91</c:v>
                </c:pt>
                <c:pt idx="41">
                  <c:v>88</c:v>
                </c:pt>
                <c:pt idx="42">
                  <c:v>86</c:v>
                </c:pt>
                <c:pt idx="43">
                  <c:v>90.07</c:v>
                </c:pt>
                <c:pt idx="44">
                  <c:v>96</c:v>
                </c:pt>
                <c:pt idx="45">
                  <c:v>91.72</c:v>
                </c:pt>
                <c:pt idx="46">
                  <c:v>96</c:v>
                </c:pt>
                <c:pt idx="47">
                  <c:v>92.84</c:v>
                </c:pt>
                <c:pt idx="48">
                  <c:v>98</c:v>
                </c:pt>
                <c:pt idx="49">
                  <c:v>97</c:v>
                </c:pt>
                <c:pt idx="50">
                  <c:v>97</c:v>
                </c:pt>
                <c:pt idx="51">
                  <c:v>98</c:v>
                </c:pt>
                <c:pt idx="52">
                  <c:v>96</c:v>
                </c:pt>
                <c:pt idx="53">
                  <c:v>100</c:v>
                </c:pt>
                <c:pt idx="54">
                  <c:v>97</c:v>
                </c:pt>
                <c:pt idx="55">
                  <c:v>99</c:v>
                </c:pt>
                <c:pt idx="56">
                  <c:v>99</c:v>
                </c:pt>
                <c:pt idx="57">
                  <c:v>99</c:v>
                </c:pt>
                <c:pt idx="58">
                  <c:v>96</c:v>
                </c:pt>
                <c:pt idx="59">
                  <c:v>101</c:v>
                </c:pt>
                <c:pt idx="60">
                  <c:v>106</c:v>
                </c:pt>
                <c:pt idx="61">
                  <c:v>103</c:v>
                </c:pt>
                <c:pt idx="62">
                  <c:v>109</c:v>
                </c:pt>
                <c:pt idx="63">
                  <c:v>109</c:v>
                </c:pt>
                <c:pt idx="64">
                  <c:v>106</c:v>
                </c:pt>
                <c:pt idx="65">
                  <c:v>107</c:v>
                </c:pt>
                <c:pt idx="66">
                  <c:v>109</c:v>
                </c:pt>
                <c:pt idx="67">
                  <c:v>109</c:v>
                </c:pt>
                <c:pt idx="68">
                  <c:v>106</c:v>
                </c:pt>
                <c:pt idx="69">
                  <c:v>106</c:v>
                </c:pt>
                <c:pt idx="70">
                  <c:v>109</c:v>
                </c:pt>
                <c:pt idx="71">
                  <c:v>108</c:v>
                </c:pt>
                <c:pt idx="72">
                  <c:v>110</c:v>
                </c:pt>
                <c:pt idx="73">
                  <c:v>108</c:v>
                </c:pt>
                <c:pt idx="74">
                  <c:v>108</c:v>
                </c:pt>
                <c:pt idx="75">
                  <c:v>106</c:v>
                </c:pt>
                <c:pt idx="76">
                  <c:v>102</c:v>
                </c:pt>
                <c:pt idx="77">
                  <c:v>96</c:v>
                </c:pt>
                <c:pt idx="78">
                  <c:v>96</c:v>
                </c:pt>
                <c:pt idx="79">
                  <c:v>102</c:v>
                </c:pt>
                <c:pt idx="80">
                  <c:v>97</c:v>
                </c:pt>
                <c:pt idx="81">
                  <c:v>96</c:v>
                </c:pt>
                <c:pt idx="82">
                  <c:v>89</c:v>
                </c:pt>
                <c:pt idx="83">
                  <c:v>93</c:v>
                </c:pt>
                <c:pt idx="84">
                  <c:v>93</c:v>
                </c:pt>
                <c:pt idx="85">
                  <c:v>92</c:v>
                </c:pt>
                <c:pt idx="86">
                  <c:v>94</c:v>
                </c:pt>
                <c:pt idx="87">
                  <c:v>94</c:v>
                </c:pt>
                <c:pt idx="88">
                  <c:v>93</c:v>
                </c:pt>
                <c:pt idx="89">
                  <c:v>93</c:v>
                </c:pt>
                <c:pt idx="90">
                  <c:v>95</c:v>
                </c:pt>
                <c:pt idx="91">
                  <c:v>96</c:v>
                </c:pt>
                <c:pt idx="92">
                  <c:v>96</c:v>
                </c:pt>
                <c:pt idx="93">
                  <c:v>94</c:v>
                </c:pt>
                <c:pt idx="94">
                  <c:v>93</c:v>
                </c:pt>
                <c:pt idx="95">
                  <c:v>101</c:v>
                </c:pt>
                <c:pt idx="96">
                  <c:v>100</c:v>
                </c:pt>
                <c:pt idx="97">
                  <c:v>101</c:v>
                </c:pt>
                <c:pt idx="98">
                  <c:v>105</c:v>
                </c:pt>
                <c:pt idx="99">
                  <c:v>94</c:v>
                </c:pt>
                <c:pt idx="100">
                  <c:v>98</c:v>
                </c:pt>
                <c:pt idx="101">
                  <c:v>96</c:v>
                </c:pt>
                <c:pt idx="102">
                  <c:v>91</c:v>
                </c:pt>
                <c:pt idx="103">
                  <c:v>98</c:v>
                </c:pt>
                <c:pt idx="104">
                  <c:v>94</c:v>
                </c:pt>
                <c:pt idx="105">
                  <c:v>87</c:v>
                </c:pt>
                <c:pt idx="106">
                  <c:v>93</c:v>
                </c:pt>
                <c:pt idx="107">
                  <c:v>99</c:v>
                </c:pt>
                <c:pt idx="108">
                  <c:v>108</c:v>
                </c:pt>
                <c:pt idx="109">
                  <c:v>90</c:v>
                </c:pt>
                <c:pt idx="110">
                  <c:v>92</c:v>
                </c:pt>
                <c:pt idx="111">
                  <c:v>96</c:v>
                </c:pt>
                <c:pt idx="112">
                  <c:v>96</c:v>
                </c:pt>
                <c:pt idx="113">
                  <c:v>96</c:v>
                </c:pt>
                <c:pt idx="114">
                  <c:v>96</c:v>
                </c:pt>
                <c:pt idx="115">
                  <c:v>93.62</c:v>
                </c:pt>
                <c:pt idx="116">
                  <c:v>88</c:v>
                </c:pt>
                <c:pt idx="117">
                  <c:v>87</c:v>
                </c:pt>
                <c:pt idx="118">
                  <c:v>88</c:v>
                </c:pt>
                <c:pt idx="119">
                  <c:v>87</c:v>
                </c:pt>
                <c:pt idx="120">
                  <c:v>83</c:v>
                </c:pt>
                <c:pt idx="121">
                  <c:v>84</c:v>
                </c:pt>
                <c:pt idx="122">
                  <c:v>77</c:v>
                </c:pt>
                <c:pt idx="123">
                  <c:v>92</c:v>
                </c:pt>
                <c:pt idx="124">
                  <c:v>83</c:v>
                </c:pt>
                <c:pt idx="125">
                  <c:v>77</c:v>
                </c:pt>
                <c:pt idx="126">
                  <c:v>50</c:v>
                </c:pt>
                <c:pt idx="127">
                  <c:v>80.16</c:v>
                </c:pt>
                <c:pt idx="128">
                  <c:v>94.24</c:v>
                </c:pt>
                <c:pt idx="129">
                  <c:v>71</c:v>
                </c:pt>
                <c:pt idx="130">
                  <c:v>82</c:v>
                </c:pt>
                <c:pt idx="131">
                  <c:v>86</c:v>
                </c:pt>
                <c:pt idx="132">
                  <c:v>86</c:v>
                </c:pt>
                <c:pt idx="133">
                  <c:v>83</c:v>
                </c:pt>
                <c:pt idx="134">
                  <c:v>85.14</c:v>
                </c:pt>
                <c:pt idx="135">
                  <c:v>89.73</c:v>
                </c:pt>
                <c:pt idx="136">
                  <c:v>81</c:v>
                </c:pt>
                <c:pt idx="137">
                  <c:v>65</c:v>
                </c:pt>
                <c:pt idx="138">
                  <c:v>62</c:v>
                </c:pt>
                <c:pt idx="139">
                  <c:v>73</c:v>
                </c:pt>
                <c:pt idx="140">
                  <c:v>82</c:v>
                </c:pt>
                <c:pt idx="141">
                  <c:v>81</c:v>
                </c:pt>
                <c:pt idx="142">
                  <c:v>87</c:v>
                </c:pt>
                <c:pt idx="143">
                  <c:v>77</c:v>
                </c:pt>
                <c:pt idx="144">
                  <c:v>88</c:v>
                </c:pt>
                <c:pt idx="145">
                  <c:v>87</c:v>
                </c:pt>
                <c:pt idx="146">
                  <c:v>90</c:v>
                </c:pt>
                <c:pt idx="147">
                  <c:v>87</c:v>
                </c:pt>
                <c:pt idx="148">
                  <c:v>87</c:v>
                </c:pt>
                <c:pt idx="149">
                  <c:v>88.66</c:v>
                </c:pt>
                <c:pt idx="150">
                  <c:v>85</c:v>
                </c:pt>
                <c:pt idx="151">
                  <c:v>87</c:v>
                </c:pt>
                <c:pt idx="152">
                  <c:v>92</c:v>
                </c:pt>
                <c:pt idx="153">
                  <c:v>96</c:v>
                </c:pt>
                <c:pt idx="154">
                  <c:v>96</c:v>
                </c:pt>
                <c:pt idx="155">
                  <c:v>96</c:v>
                </c:pt>
                <c:pt idx="156">
                  <c:v>96</c:v>
                </c:pt>
                <c:pt idx="157">
                  <c:v>96</c:v>
                </c:pt>
                <c:pt idx="158">
                  <c:v>87</c:v>
                </c:pt>
                <c:pt idx="159">
                  <c:v>89</c:v>
                </c:pt>
                <c:pt idx="160">
                  <c:v>88</c:v>
                </c:pt>
                <c:pt idx="161">
                  <c:v>94</c:v>
                </c:pt>
                <c:pt idx="162">
                  <c:v>82</c:v>
                </c:pt>
                <c:pt idx="163">
                  <c:v>84</c:v>
                </c:pt>
                <c:pt idx="164">
                  <c:v>84.06</c:v>
                </c:pt>
                <c:pt idx="165">
                  <c:v>82</c:v>
                </c:pt>
                <c:pt idx="166">
                  <c:v>77</c:v>
                </c:pt>
                <c:pt idx="167">
                  <c:v>68</c:v>
                </c:pt>
                <c:pt idx="168">
                  <c:v>76</c:v>
                </c:pt>
                <c:pt idx="169">
                  <c:v>96</c:v>
                </c:pt>
                <c:pt idx="170">
                  <c:v>96</c:v>
                </c:pt>
                <c:pt idx="171">
                  <c:v>102</c:v>
                </c:pt>
                <c:pt idx="172">
                  <c:v>101</c:v>
                </c:pt>
                <c:pt idx="173">
                  <c:v>87</c:v>
                </c:pt>
                <c:pt idx="174">
                  <c:v>88</c:v>
                </c:pt>
                <c:pt idx="175">
                  <c:v>92</c:v>
                </c:pt>
                <c:pt idx="176">
                  <c:v>84</c:v>
                </c:pt>
                <c:pt idx="177">
                  <c:v>73</c:v>
                </c:pt>
                <c:pt idx="178">
                  <c:v>85</c:v>
                </c:pt>
                <c:pt idx="179">
                  <c:v>84</c:v>
                </c:pt>
                <c:pt idx="180">
                  <c:v>84</c:v>
                </c:pt>
                <c:pt idx="181">
                  <c:v>88</c:v>
                </c:pt>
              </c:numCache>
            </c:numRef>
          </c:val>
          <c:extLst>
            <c:ext xmlns:c16="http://schemas.microsoft.com/office/drawing/2014/chart" uri="{C3380CC4-5D6E-409C-BE32-E72D297353CC}">
              <c16:uniqueId val="{00000001-78EC-40F6-B708-48531FED83FA}"/>
            </c:ext>
          </c:extLst>
        </c:ser>
        <c:ser>
          <c:idx val="2"/>
          <c:order val="2"/>
          <c:tx>
            <c:v>LNG</c:v>
          </c:tx>
          <c:spPr>
            <a:solidFill>
              <a:schemeClr val="accent3"/>
            </a:solidFill>
            <a:ln>
              <a:noFill/>
            </a:ln>
            <a:effectLst/>
          </c:spPr>
          <c:val>
            <c:numRef>
              <c:f>'Figure 20_Tables 9 10 11'!$E$5:$E$186</c:f>
              <c:numCache>
                <c:formatCode>0.00</c:formatCode>
                <c:ptCount val="182"/>
                <c:pt idx="0">
                  <c:v>45.04</c:v>
                </c:pt>
                <c:pt idx="1">
                  <c:v>50</c:v>
                </c:pt>
                <c:pt idx="2">
                  <c:v>50</c:v>
                </c:pt>
                <c:pt idx="3">
                  <c:v>50</c:v>
                </c:pt>
                <c:pt idx="4">
                  <c:v>47.11</c:v>
                </c:pt>
                <c:pt idx="5">
                  <c:v>40.01</c:v>
                </c:pt>
                <c:pt idx="6">
                  <c:v>49.81</c:v>
                </c:pt>
                <c:pt idx="7">
                  <c:v>47.04</c:v>
                </c:pt>
                <c:pt idx="8">
                  <c:v>44.14</c:v>
                </c:pt>
                <c:pt idx="9">
                  <c:v>19.55</c:v>
                </c:pt>
                <c:pt idx="10">
                  <c:v>10.63</c:v>
                </c:pt>
                <c:pt idx="11">
                  <c:v>23.5</c:v>
                </c:pt>
                <c:pt idx="12">
                  <c:v>35.020000000000003</c:v>
                </c:pt>
                <c:pt idx="13">
                  <c:v>47.86</c:v>
                </c:pt>
                <c:pt idx="14">
                  <c:v>46.6</c:v>
                </c:pt>
                <c:pt idx="15">
                  <c:v>45.11</c:v>
                </c:pt>
                <c:pt idx="16">
                  <c:v>50</c:v>
                </c:pt>
                <c:pt idx="17">
                  <c:v>50</c:v>
                </c:pt>
                <c:pt idx="18">
                  <c:v>44.87</c:v>
                </c:pt>
                <c:pt idx="19">
                  <c:v>44.17</c:v>
                </c:pt>
                <c:pt idx="20">
                  <c:v>50</c:v>
                </c:pt>
                <c:pt idx="21">
                  <c:v>50</c:v>
                </c:pt>
                <c:pt idx="22">
                  <c:v>50</c:v>
                </c:pt>
                <c:pt idx="23">
                  <c:v>50</c:v>
                </c:pt>
                <c:pt idx="24">
                  <c:v>50</c:v>
                </c:pt>
                <c:pt idx="25">
                  <c:v>50</c:v>
                </c:pt>
                <c:pt idx="26">
                  <c:v>50</c:v>
                </c:pt>
                <c:pt idx="27">
                  <c:v>50</c:v>
                </c:pt>
                <c:pt idx="28">
                  <c:v>50</c:v>
                </c:pt>
                <c:pt idx="29">
                  <c:v>50</c:v>
                </c:pt>
                <c:pt idx="30">
                  <c:v>50</c:v>
                </c:pt>
                <c:pt idx="31">
                  <c:v>49.86</c:v>
                </c:pt>
                <c:pt idx="32">
                  <c:v>48.51</c:v>
                </c:pt>
                <c:pt idx="33">
                  <c:v>54.64</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55.02</c:v>
                </c:pt>
                <c:pt idx="49">
                  <c:v>59.12</c:v>
                </c:pt>
                <c:pt idx="50">
                  <c:v>55</c:v>
                </c:pt>
                <c:pt idx="51">
                  <c:v>55</c:v>
                </c:pt>
                <c:pt idx="52">
                  <c:v>55</c:v>
                </c:pt>
                <c:pt idx="53">
                  <c:v>55</c:v>
                </c:pt>
                <c:pt idx="54">
                  <c:v>55</c:v>
                </c:pt>
                <c:pt idx="55">
                  <c:v>54.64</c:v>
                </c:pt>
                <c:pt idx="56">
                  <c:v>42.98</c:v>
                </c:pt>
                <c:pt idx="57">
                  <c:v>54.81</c:v>
                </c:pt>
                <c:pt idx="58">
                  <c:v>55</c:v>
                </c:pt>
                <c:pt idx="59">
                  <c:v>55</c:v>
                </c:pt>
                <c:pt idx="60">
                  <c:v>55</c:v>
                </c:pt>
                <c:pt idx="61">
                  <c:v>70</c:v>
                </c:pt>
                <c:pt idx="62">
                  <c:v>72.22</c:v>
                </c:pt>
                <c:pt idx="63">
                  <c:v>70</c:v>
                </c:pt>
                <c:pt idx="64">
                  <c:v>70</c:v>
                </c:pt>
                <c:pt idx="65">
                  <c:v>70</c:v>
                </c:pt>
                <c:pt idx="66">
                  <c:v>57.38</c:v>
                </c:pt>
                <c:pt idx="67">
                  <c:v>47.84</c:v>
                </c:pt>
                <c:pt idx="68">
                  <c:v>48.89</c:v>
                </c:pt>
                <c:pt idx="69">
                  <c:v>65.45</c:v>
                </c:pt>
                <c:pt idx="70">
                  <c:v>62.87</c:v>
                </c:pt>
                <c:pt idx="71">
                  <c:v>70</c:v>
                </c:pt>
                <c:pt idx="72">
                  <c:v>70</c:v>
                </c:pt>
                <c:pt idx="73">
                  <c:v>70</c:v>
                </c:pt>
                <c:pt idx="74">
                  <c:v>67.97</c:v>
                </c:pt>
                <c:pt idx="75">
                  <c:v>69.8</c:v>
                </c:pt>
                <c:pt idx="76">
                  <c:v>70</c:v>
                </c:pt>
                <c:pt idx="77">
                  <c:v>71.78</c:v>
                </c:pt>
                <c:pt idx="78">
                  <c:v>70</c:v>
                </c:pt>
                <c:pt idx="79">
                  <c:v>66.44</c:v>
                </c:pt>
                <c:pt idx="80">
                  <c:v>70</c:v>
                </c:pt>
                <c:pt idx="81">
                  <c:v>67.569999999999993</c:v>
                </c:pt>
                <c:pt idx="82">
                  <c:v>66.17</c:v>
                </c:pt>
                <c:pt idx="83">
                  <c:v>60.36</c:v>
                </c:pt>
                <c:pt idx="84">
                  <c:v>54.7</c:v>
                </c:pt>
                <c:pt idx="85">
                  <c:v>65.17</c:v>
                </c:pt>
                <c:pt idx="86">
                  <c:v>57.13</c:v>
                </c:pt>
                <c:pt idx="87">
                  <c:v>60.91</c:v>
                </c:pt>
                <c:pt idx="88">
                  <c:v>54.75</c:v>
                </c:pt>
                <c:pt idx="89">
                  <c:v>49.83</c:v>
                </c:pt>
                <c:pt idx="90">
                  <c:v>55.94</c:v>
                </c:pt>
                <c:pt idx="91">
                  <c:v>64.5</c:v>
                </c:pt>
                <c:pt idx="92">
                  <c:v>60.54</c:v>
                </c:pt>
                <c:pt idx="93">
                  <c:v>65.31</c:v>
                </c:pt>
                <c:pt idx="94">
                  <c:v>66.61</c:v>
                </c:pt>
                <c:pt idx="95">
                  <c:v>67.47</c:v>
                </c:pt>
                <c:pt idx="96">
                  <c:v>56.66</c:v>
                </c:pt>
                <c:pt idx="97">
                  <c:v>61.83</c:v>
                </c:pt>
                <c:pt idx="98">
                  <c:v>50.2</c:v>
                </c:pt>
                <c:pt idx="99">
                  <c:v>70.75</c:v>
                </c:pt>
                <c:pt idx="100">
                  <c:v>74.849999999999994</c:v>
                </c:pt>
                <c:pt idx="101">
                  <c:v>74.430000000000007</c:v>
                </c:pt>
                <c:pt idx="102">
                  <c:v>57.4</c:v>
                </c:pt>
                <c:pt idx="103">
                  <c:v>58.84</c:v>
                </c:pt>
                <c:pt idx="104">
                  <c:v>62.66</c:v>
                </c:pt>
                <c:pt idx="105">
                  <c:v>62.22</c:v>
                </c:pt>
                <c:pt idx="106">
                  <c:v>65.02</c:v>
                </c:pt>
                <c:pt idx="107">
                  <c:v>58.95</c:v>
                </c:pt>
                <c:pt idx="108">
                  <c:v>71.95</c:v>
                </c:pt>
                <c:pt idx="109">
                  <c:v>74.959999999999994</c:v>
                </c:pt>
                <c:pt idx="110">
                  <c:v>75</c:v>
                </c:pt>
                <c:pt idx="111">
                  <c:v>75</c:v>
                </c:pt>
                <c:pt idx="112">
                  <c:v>75</c:v>
                </c:pt>
                <c:pt idx="113">
                  <c:v>75</c:v>
                </c:pt>
                <c:pt idx="114">
                  <c:v>75</c:v>
                </c:pt>
                <c:pt idx="115">
                  <c:v>75</c:v>
                </c:pt>
                <c:pt idx="116">
                  <c:v>75</c:v>
                </c:pt>
                <c:pt idx="117">
                  <c:v>75</c:v>
                </c:pt>
                <c:pt idx="118">
                  <c:v>75</c:v>
                </c:pt>
                <c:pt idx="119">
                  <c:v>75</c:v>
                </c:pt>
                <c:pt idx="120">
                  <c:v>75</c:v>
                </c:pt>
                <c:pt idx="121">
                  <c:v>73.239999999999995</c:v>
                </c:pt>
                <c:pt idx="122">
                  <c:v>66.06</c:v>
                </c:pt>
                <c:pt idx="123">
                  <c:v>58.26</c:v>
                </c:pt>
                <c:pt idx="124">
                  <c:v>59.95</c:v>
                </c:pt>
                <c:pt idx="125">
                  <c:v>71.89</c:v>
                </c:pt>
                <c:pt idx="126">
                  <c:v>75</c:v>
                </c:pt>
                <c:pt idx="127">
                  <c:v>75</c:v>
                </c:pt>
                <c:pt idx="128">
                  <c:v>75</c:v>
                </c:pt>
                <c:pt idx="129">
                  <c:v>75</c:v>
                </c:pt>
                <c:pt idx="130">
                  <c:v>73.150000000000006</c:v>
                </c:pt>
                <c:pt idx="131">
                  <c:v>69</c:v>
                </c:pt>
                <c:pt idx="132">
                  <c:v>75</c:v>
                </c:pt>
                <c:pt idx="133">
                  <c:v>75</c:v>
                </c:pt>
                <c:pt idx="134">
                  <c:v>75</c:v>
                </c:pt>
                <c:pt idx="135">
                  <c:v>75</c:v>
                </c:pt>
                <c:pt idx="136">
                  <c:v>75</c:v>
                </c:pt>
                <c:pt idx="137">
                  <c:v>72.430000000000007</c:v>
                </c:pt>
                <c:pt idx="138">
                  <c:v>75</c:v>
                </c:pt>
                <c:pt idx="139">
                  <c:v>74.959999999999994</c:v>
                </c:pt>
                <c:pt idx="140">
                  <c:v>75</c:v>
                </c:pt>
                <c:pt idx="141">
                  <c:v>75</c:v>
                </c:pt>
                <c:pt idx="142">
                  <c:v>75</c:v>
                </c:pt>
                <c:pt idx="143">
                  <c:v>75</c:v>
                </c:pt>
                <c:pt idx="144">
                  <c:v>60.54</c:v>
                </c:pt>
                <c:pt idx="145">
                  <c:v>64.11</c:v>
                </c:pt>
                <c:pt idx="146">
                  <c:v>64.81</c:v>
                </c:pt>
                <c:pt idx="147">
                  <c:v>75</c:v>
                </c:pt>
                <c:pt idx="148">
                  <c:v>75</c:v>
                </c:pt>
                <c:pt idx="149">
                  <c:v>75</c:v>
                </c:pt>
                <c:pt idx="150">
                  <c:v>75</c:v>
                </c:pt>
                <c:pt idx="151">
                  <c:v>50</c:v>
                </c:pt>
                <c:pt idx="152">
                  <c:v>50</c:v>
                </c:pt>
                <c:pt idx="153">
                  <c:v>50</c:v>
                </c:pt>
                <c:pt idx="154">
                  <c:v>51.18</c:v>
                </c:pt>
                <c:pt idx="155">
                  <c:v>75.37</c:v>
                </c:pt>
                <c:pt idx="156">
                  <c:v>57.27</c:v>
                </c:pt>
                <c:pt idx="157">
                  <c:v>50</c:v>
                </c:pt>
                <c:pt idx="158">
                  <c:v>49.8</c:v>
                </c:pt>
                <c:pt idx="159">
                  <c:v>44.18</c:v>
                </c:pt>
                <c:pt idx="160">
                  <c:v>43.96</c:v>
                </c:pt>
                <c:pt idx="161">
                  <c:v>45.36</c:v>
                </c:pt>
                <c:pt idx="162">
                  <c:v>50</c:v>
                </c:pt>
                <c:pt idx="163">
                  <c:v>50</c:v>
                </c:pt>
                <c:pt idx="164">
                  <c:v>50</c:v>
                </c:pt>
                <c:pt idx="165">
                  <c:v>49.23</c:v>
                </c:pt>
                <c:pt idx="166">
                  <c:v>50</c:v>
                </c:pt>
                <c:pt idx="167">
                  <c:v>50</c:v>
                </c:pt>
                <c:pt idx="168">
                  <c:v>50</c:v>
                </c:pt>
                <c:pt idx="169">
                  <c:v>50</c:v>
                </c:pt>
                <c:pt idx="170">
                  <c:v>50.69</c:v>
                </c:pt>
                <c:pt idx="171">
                  <c:v>50</c:v>
                </c:pt>
                <c:pt idx="172">
                  <c:v>47.25</c:v>
                </c:pt>
                <c:pt idx="173">
                  <c:v>49.32</c:v>
                </c:pt>
                <c:pt idx="174">
                  <c:v>38.42</c:v>
                </c:pt>
                <c:pt idx="175">
                  <c:v>36.44</c:v>
                </c:pt>
                <c:pt idx="176">
                  <c:v>50</c:v>
                </c:pt>
                <c:pt idx="177">
                  <c:v>50</c:v>
                </c:pt>
                <c:pt idx="178">
                  <c:v>50</c:v>
                </c:pt>
                <c:pt idx="179">
                  <c:v>50</c:v>
                </c:pt>
                <c:pt idx="180">
                  <c:v>49.74</c:v>
                </c:pt>
                <c:pt idx="181">
                  <c:v>50</c:v>
                </c:pt>
              </c:numCache>
            </c:numRef>
          </c:val>
          <c:extLst>
            <c:ext xmlns:c16="http://schemas.microsoft.com/office/drawing/2014/chart" uri="{C3380CC4-5D6E-409C-BE32-E72D297353CC}">
              <c16:uniqueId val="{00000002-78EC-40F6-B708-48531FED83FA}"/>
            </c:ext>
          </c:extLst>
        </c:ser>
        <c:ser>
          <c:idx val="3"/>
          <c:order val="3"/>
          <c:tx>
            <c:v>Storage</c:v>
          </c:tx>
          <c:spPr>
            <a:solidFill>
              <a:schemeClr val="accent4"/>
            </a:solidFill>
            <a:ln>
              <a:noFill/>
            </a:ln>
            <a:effectLst/>
          </c:spPr>
          <c:val>
            <c:numRef>
              <c:f>'Figure 20_Tables 9 10 11'!$F$5:$F$186</c:f>
              <c:numCache>
                <c:formatCode>0.00</c:formatCode>
                <c:ptCount val="182"/>
                <c:pt idx="0">
                  <c:v>0</c:v>
                </c:pt>
                <c:pt idx="1">
                  <c:v>6.3</c:v>
                </c:pt>
                <c:pt idx="2">
                  <c:v>26.9</c:v>
                </c:pt>
                <c:pt idx="3">
                  <c:v>17.3</c:v>
                </c:pt>
                <c:pt idx="4">
                  <c:v>0</c:v>
                </c:pt>
                <c:pt idx="5">
                  <c:v>0</c:v>
                </c:pt>
                <c:pt idx="6">
                  <c:v>0</c:v>
                </c:pt>
                <c:pt idx="7">
                  <c:v>0</c:v>
                </c:pt>
                <c:pt idx="8">
                  <c:v>0</c:v>
                </c:pt>
                <c:pt idx="9">
                  <c:v>0</c:v>
                </c:pt>
                <c:pt idx="10">
                  <c:v>0</c:v>
                </c:pt>
                <c:pt idx="11">
                  <c:v>0</c:v>
                </c:pt>
                <c:pt idx="12">
                  <c:v>0</c:v>
                </c:pt>
                <c:pt idx="13">
                  <c:v>0</c:v>
                </c:pt>
                <c:pt idx="14">
                  <c:v>0</c:v>
                </c:pt>
                <c:pt idx="15">
                  <c:v>0</c:v>
                </c:pt>
                <c:pt idx="16">
                  <c:v>16.899999999999999</c:v>
                </c:pt>
                <c:pt idx="17">
                  <c:v>7.1</c:v>
                </c:pt>
                <c:pt idx="18">
                  <c:v>0</c:v>
                </c:pt>
                <c:pt idx="19">
                  <c:v>0</c:v>
                </c:pt>
                <c:pt idx="20">
                  <c:v>47.36</c:v>
                </c:pt>
                <c:pt idx="21">
                  <c:v>31.6</c:v>
                </c:pt>
                <c:pt idx="22">
                  <c:v>36.14</c:v>
                </c:pt>
                <c:pt idx="23">
                  <c:v>20.7</c:v>
                </c:pt>
                <c:pt idx="24">
                  <c:v>17.5</c:v>
                </c:pt>
                <c:pt idx="25">
                  <c:v>0</c:v>
                </c:pt>
                <c:pt idx="26">
                  <c:v>11.7</c:v>
                </c:pt>
                <c:pt idx="27">
                  <c:v>57.73</c:v>
                </c:pt>
                <c:pt idx="28">
                  <c:v>57.12</c:v>
                </c:pt>
                <c:pt idx="29">
                  <c:v>53.2</c:v>
                </c:pt>
                <c:pt idx="30">
                  <c:v>51.41</c:v>
                </c:pt>
                <c:pt idx="31">
                  <c:v>0</c:v>
                </c:pt>
                <c:pt idx="32">
                  <c:v>0</c:v>
                </c:pt>
                <c:pt idx="33">
                  <c:v>0</c:v>
                </c:pt>
                <c:pt idx="34">
                  <c:v>0</c:v>
                </c:pt>
                <c:pt idx="35">
                  <c:v>5.9</c:v>
                </c:pt>
                <c:pt idx="36">
                  <c:v>49.3</c:v>
                </c:pt>
                <c:pt idx="37">
                  <c:v>17.600000000000001</c:v>
                </c:pt>
                <c:pt idx="38">
                  <c:v>44.3</c:v>
                </c:pt>
                <c:pt idx="39">
                  <c:v>38.26</c:v>
                </c:pt>
                <c:pt idx="40">
                  <c:v>19.600000000000001</c:v>
                </c:pt>
                <c:pt idx="41">
                  <c:v>14</c:v>
                </c:pt>
                <c:pt idx="42">
                  <c:v>25.5</c:v>
                </c:pt>
                <c:pt idx="43">
                  <c:v>47.54</c:v>
                </c:pt>
                <c:pt idx="44">
                  <c:v>51.9</c:v>
                </c:pt>
                <c:pt idx="45">
                  <c:v>43.17</c:v>
                </c:pt>
                <c:pt idx="46">
                  <c:v>49.9</c:v>
                </c:pt>
                <c:pt idx="47">
                  <c:v>36.96</c:v>
                </c:pt>
                <c:pt idx="48">
                  <c:v>74.09</c:v>
                </c:pt>
                <c:pt idx="49">
                  <c:v>80.78</c:v>
                </c:pt>
                <c:pt idx="50">
                  <c:v>55.19</c:v>
                </c:pt>
                <c:pt idx="51">
                  <c:v>50.9</c:v>
                </c:pt>
                <c:pt idx="52">
                  <c:v>26.1</c:v>
                </c:pt>
                <c:pt idx="53">
                  <c:v>0</c:v>
                </c:pt>
                <c:pt idx="54">
                  <c:v>0</c:v>
                </c:pt>
                <c:pt idx="55">
                  <c:v>0</c:v>
                </c:pt>
                <c:pt idx="56">
                  <c:v>0</c:v>
                </c:pt>
                <c:pt idx="57">
                  <c:v>0</c:v>
                </c:pt>
                <c:pt idx="58">
                  <c:v>8.6999999999999993</c:v>
                </c:pt>
                <c:pt idx="59">
                  <c:v>45.4</c:v>
                </c:pt>
                <c:pt idx="60">
                  <c:v>52.1</c:v>
                </c:pt>
                <c:pt idx="61">
                  <c:v>34.29</c:v>
                </c:pt>
                <c:pt idx="62">
                  <c:v>56.98</c:v>
                </c:pt>
                <c:pt idx="63">
                  <c:v>33.1</c:v>
                </c:pt>
                <c:pt idx="64">
                  <c:v>27.3</c:v>
                </c:pt>
                <c:pt idx="65">
                  <c:v>3</c:v>
                </c:pt>
                <c:pt idx="66">
                  <c:v>0</c:v>
                </c:pt>
                <c:pt idx="67">
                  <c:v>0</c:v>
                </c:pt>
                <c:pt idx="68">
                  <c:v>0</c:v>
                </c:pt>
                <c:pt idx="69">
                  <c:v>0</c:v>
                </c:pt>
                <c:pt idx="70">
                  <c:v>0</c:v>
                </c:pt>
                <c:pt idx="71">
                  <c:v>4.2</c:v>
                </c:pt>
                <c:pt idx="72">
                  <c:v>22.5</c:v>
                </c:pt>
                <c:pt idx="73">
                  <c:v>0</c:v>
                </c:pt>
                <c:pt idx="74">
                  <c:v>0</c:v>
                </c:pt>
                <c:pt idx="75">
                  <c:v>0</c:v>
                </c:pt>
                <c:pt idx="76">
                  <c:v>18.100000000000001</c:v>
                </c:pt>
                <c:pt idx="77">
                  <c:v>61.22</c:v>
                </c:pt>
                <c:pt idx="78">
                  <c:v>23.7</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25.9</c:v>
                </c:pt>
                <c:pt idx="111">
                  <c:v>67</c:v>
                </c:pt>
                <c:pt idx="112">
                  <c:v>73.09</c:v>
                </c:pt>
                <c:pt idx="113">
                  <c:v>65.3</c:v>
                </c:pt>
                <c:pt idx="114">
                  <c:v>55.6</c:v>
                </c:pt>
                <c:pt idx="115">
                  <c:v>41.68</c:v>
                </c:pt>
                <c:pt idx="116">
                  <c:v>15.9</c:v>
                </c:pt>
                <c:pt idx="117">
                  <c:v>0</c:v>
                </c:pt>
                <c:pt idx="118">
                  <c:v>11.5</c:v>
                </c:pt>
                <c:pt idx="119">
                  <c:v>19.7</c:v>
                </c:pt>
                <c:pt idx="120">
                  <c:v>1.6</c:v>
                </c:pt>
                <c:pt idx="121">
                  <c:v>0</c:v>
                </c:pt>
                <c:pt idx="122">
                  <c:v>0</c:v>
                </c:pt>
                <c:pt idx="123">
                  <c:v>0</c:v>
                </c:pt>
                <c:pt idx="124">
                  <c:v>0</c:v>
                </c:pt>
                <c:pt idx="125">
                  <c:v>0</c:v>
                </c:pt>
                <c:pt idx="126">
                  <c:v>28.4</c:v>
                </c:pt>
                <c:pt idx="127">
                  <c:v>47.54</c:v>
                </c:pt>
                <c:pt idx="128">
                  <c:v>46.26</c:v>
                </c:pt>
                <c:pt idx="129">
                  <c:v>22.8</c:v>
                </c:pt>
                <c:pt idx="130">
                  <c:v>0</c:v>
                </c:pt>
                <c:pt idx="131">
                  <c:v>0</c:v>
                </c:pt>
                <c:pt idx="132">
                  <c:v>0</c:v>
                </c:pt>
                <c:pt idx="133">
                  <c:v>12.9</c:v>
                </c:pt>
                <c:pt idx="134">
                  <c:v>28.07</c:v>
                </c:pt>
                <c:pt idx="135">
                  <c:v>37.97</c:v>
                </c:pt>
                <c:pt idx="136">
                  <c:v>7</c:v>
                </c:pt>
                <c:pt idx="137">
                  <c:v>0</c:v>
                </c:pt>
                <c:pt idx="138">
                  <c:v>0</c:v>
                </c:pt>
                <c:pt idx="139">
                  <c:v>0</c:v>
                </c:pt>
                <c:pt idx="140">
                  <c:v>0</c:v>
                </c:pt>
                <c:pt idx="141">
                  <c:v>8.1</c:v>
                </c:pt>
                <c:pt idx="142">
                  <c:v>0</c:v>
                </c:pt>
                <c:pt idx="143">
                  <c:v>0</c:v>
                </c:pt>
                <c:pt idx="144">
                  <c:v>0</c:v>
                </c:pt>
                <c:pt idx="145">
                  <c:v>0</c:v>
                </c:pt>
                <c:pt idx="146">
                  <c:v>0</c:v>
                </c:pt>
                <c:pt idx="147">
                  <c:v>1.3</c:v>
                </c:pt>
                <c:pt idx="148">
                  <c:v>24.2</c:v>
                </c:pt>
                <c:pt idx="149">
                  <c:v>39.14</c:v>
                </c:pt>
                <c:pt idx="150">
                  <c:v>17.899999999999999</c:v>
                </c:pt>
                <c:pt idx="151">
                  <c:v>15.4</c:v>
                </c:pt>
                <c:pt idx="152">
                  <c:v>5</c:v>
                </c:pt>
                <c:pt idx="153">
                  <c:v>41.5</c:v>
                </c:pt>
                <c:pt idx="154">
                  <c:v>68.42</c:v>
                </c:pt>
                <c:pt idx="155">
                  <c:v>83.42</c:v>
                </c:pt>
                <c:pt idx="156">
                  <c:v>69.23</c:v>
                </c:pt>
                <c:pt idx="157">
                  <c:v>33.909999999999997</c:v>
                </c:pt>
                <c:pt idx="158">
                  <c:v>0</c:v>
                </c:pt>
                <c:pt idx="159">
                  <c:v>0</c:v>
                </c:pt>
                <c:pt idx="160">
                  <c:v>0</c:v>
                </c:pt>
                <c:pt idx="161">
                  <c:v>0</c:v>
                </c:pt>
                <c:pt idx="162">
                  <c:v>9.9</c:v>
                </c:pt>
                <c:pt idx="163">
                  <c:v>0</c:v>
                </c:pt>
                <c:pt idx="164">
                  <c:v>22.44</c:v>
                </c:pt>
                <c:pt idx="165">
                  <c:v>0</c:v>
                </c:pt>
                <c:pt idx="166">
                  <c:v>4.2</c:v>
                </c:pt>
                <c:pt idx="167">
                  <c:v>9.5</c:v>
                </c:pt>
                <c:pt idx="168">
                  <c:v>8.1</c:v>
                </c:pt>
                <c:pt idx="169">
                  <c:v>35.61</c:v>
                </c:pt>
                <c:pt idx="170">
                  <c:v>51.81</c:v>
                </c:pt>
                <c:pt idx="171">
                  <c:v>3.2</c:v>
                </c:pt>
                <c:pt idx="172">
                  <c:v>0</c:v>
                </c:pt>
                <c:pt idx="173">
                  <c:v>0</c:v>
                </c:pt>
                <c:pt idx="174">
                  <c:v>0</c:v>
                </c:pt>
                <c:pt idx="175">
                  <c:v>0</c:v>
                </c:pt>
                <c:pt idx="176">
                  <c:v>0.7</c:v>
                </c:pt>
                <c:pt idx="177">
                  <c:v>15.1</c:v>
                </c:pt>
                <c:pt idx="178">
                  <c:v>0</c:v>
                </c:pt>
                <c:pt idx="179">
                  <c:v>0</c:v>
                </c:pt>
                <c:pt idx="180">
                  <c:v>0</c:v>
                </c:pt>
                <c:pt idx="181">
                  <c:v>0</c:v>
                </c:pt>
              </c:numCache>
            </c:numRef>
          </c:val>
          <c:extLst>
            <c:ext xmlns:c16="http://schemas.microsoft.com/office/drawing/2014/chart" uri="{C3380CC4-5D6E-409C-BE32-E72D297353CC}">
              <c16:uniqueId val="{00000003-78EC-40F6-B708-48531FED83FA}"/>
            </c:ext>
          </c:extLst>
        </c:ser>
        <c:ser>
          <c:idx val="4"/>
          <c:order val="4"/>
          <c:tx>
            <c:v>Continental Europe</c:v>
          </c:tx>
          <c:spPr>
            <a:solidFill>
              <a:schemeClr val="accent5"/>
            </a:solidFill>
            <a:ln>
              <a:noFill/>
            </a:ln>
            <a:effectLst/>
          </c:spPr>
          <c:val>
            <c:numRef>
              <c:f>'Figure 20_Tables 9 10 11'!$I$5:$I$186</c:f>
              <c:numCache>
                <c:formatCode>0.00</c:formatCode>
                <c:ptCount val="1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numCache>
            </c:numRef>
          </c:val>
          <c:extLst>
            <c:ext xmlns:c16="http://schemas.microsoft.com/office/drawing/2014/chart" uri="{C3380CC4-5D6E-409C-BE32-E72D297353CC}">
              <c16:uniqueId val="{00000004-78EC-40F6-B708-48531FED83FA}"/>
            </c:ext>
          </c:extLst>
        </c:ser>
        <c:dLbls>
          <c:showLegendKey val="0"/>
          <c:showVal val="0"/>
          <c:showCatName val="0"/>
          <c:showSerName val="0"/>
          <c:showPercent val="0"/>
          <c:showBubbleSize val="0"/>
        </c:dLbls>
        <c:axId val="743155896"/>
        <c:axId val="743156224"/>
      </c:areaChart>
      <c:lineChart>
        <c:grouping val="standard"/>
        <c:varyColors val="0"/>
        <c:ser>
          <c:idx val="5"/>
          <c:order val="5"/>
          <c:tx>
            <c:v>NTS demand</c:v>
          </c:tx>
          <c:spPr>
            <a:ln w="28575" cap="rnd">
              <a:solidFill>
                <a:schemeClr val="accent6"/>
              </a:solidFill>
              <a:round/>
            </a:ln>
            <a:effectLst/>
          </c:spPr>
          <c:marker>
            <c:symbol val="none"/>
          </c:marker>
          <c:val>
            <c:numRef>
              <c:f>'Figure 20_Tables 9 10 11'!$H$5:$H$186</c:f>
              <c:numCache>
                <c:formatCode>0.00</c:formatCode>
                <c:ptCount val="182"/>
                <c:pt idx="0">
                  <c:v>181.04</c:v>
                </c:pt>
                <c:pt idx="1">
                  <c:v>196.3</c:v>
                </c:pt>
                <c:pt idx="2">
                  <c:v>209.9</c:v>
                </c:pt>
                <c:pt idx="3">
                  <c:v>183.3</c:v>
                </c:pt>
                <c:pt idx="4">
                  <c:v>173.11</c:v>
                </c:pt>
                <c:pt idx="5">
                  <c:v>164.01000000000002</c:v>
                </c:pt>
                <c:pt idx="6">
                  <c:v>179.81</c:v>
                </c:pt>
                <c:pt idx="7">
                  <c:v>168.04000000000002</c:v>
                </c:pt>
                <c:pt idx="8">
                  <c:v>172.14</c:v>
                </c:pt>
                <c:pt idx="9">
                  <c:v>169.55</c:v>
                </c:pt>
                <c:pt idx="10">
                  <c:v>160.63</c:v>
                </c:pt>
                <c:pt idx="11">
                  <c:v>186.5</c:v>
                </c:pt>
                <c:pt idx="12">
                  <c:v>193.02</c:v>
                </c:pt>
                <c:pt idx="13">
                  <c:v>208.85999999999999</c:v>
                </c:pt>
                <c:pt idx="14">
                  <c:v>206.60000000000002</c:v>
                </c:pt>
                <c:pt idx="15">
                  <c:v>205.10999999999999</c:v>
                </c:pt>
                <c:pt idx="16">
                  <c:v>212.9</c:v>
                </c:pt>
                <c:pt idx="17">
                  <c:v>209.1</c:v>
                </c:pt>
                <c:pt idx="18">
                  <c:v>192.87</c:v>
                </c:pt>
                <c:pt idx="19">
                  <c:v>202.17</c:v>
                </c:pt>
                <c:pt idx="20">
                  <c:v>245.9</c:v>
                </c:pt>
                <c:pt idx="21">
                  <c:v>228.6</c:v>
                </c:pt>
                <c:pt idx="22">
                  <c:v>229.2</c:v>
                </c:pt>
                <c:pt idx="23">
                  <c:v>223.7</c:v>
                </c:pt>
                <c:pt idx="24">
                  <c:v>215.5</c:v>
                </c:pt>
                <c:pt idx="25">
                  <c:v>205</c:v>
                </c:pt>
                <c:pt idx="26">
                  <c:v>219.7</c:v>
                </c:pt>
                <c:pt idx="27">
                  <c:v>288.8</c:v>
                </c:pt>
                <c:pt idx="28">
                  <c:v>286.2</c:v>
                </c:pt>
                <c:pt idx="29">
                  <c:v>273.8</c:v>
                </c:pt>
                <c:pt idx="30">
                  <c:v>267.8</c:v>
                </c:pt>
                <c:pt idx="31">
                  <c:v>211.86</c:v>
                </c:pt>
                <c:pt idx="32">
                  <c:v>205.51000000000002</c:v>
                </c:pt>
                <c:pt idx="33">
                  <c:v>209.64000000000001</c:v>
                </c:pt>
                <c:pt idx="34">
                  <c:v>222</c:v>
                </c:pt>
                <c:pt idx="35">
                  <c:v>231.9</c:v>
                </c:pt>
                <c:pt idx="36">
                  <c:v>271.8</c:v>
                </c:pt>
                <c:pt idx="37">
                  <c:v>239.6</c:v>
                </c:pt>
                <c:pt idx="38">
                  <c:v>273.8</c:v>
                </c:pt>
                <c:pt idx="39">
                  <c:v>267.5</c:v>
                </c:pt>
                <c:pt idx="40">
                  <c:v>249.6</c:v>
                </c:pt>
                <c:pt idx="41">
                  <c:v>241</c:v>
                </c:pt>
                <c:pt idx="42">
                  <c:v>250.5</c:v>
                </c:pt>
                <c:pt idx="43">
                  <c:v>276.60000000000002</c:v>
                </c:pt>
                <c:pt idx="44">
                  <c:v>286.89999999999998</c:v>
                </c:pt>
                <c:pt idx="45">
                  <c:v>276.89999999999998</c:v>
                </c:pt>
                <c:pt idx="46">
                  <c:v>282.89999999999998</c:v>
                </c:pt>
                <c:pt idx="47">
                  <c:v>266.8</c:v>
                </c:pt>
                <c:pt idx="48">
                  <c:v>310.10000000000002</c:v>
                </c:pt>
                <c:pt idx="49">
                  <c:v>319.89999999999998</c:v>
                </c:pt>
                <c:pt idx="50">
                  <c:v>293.2</c:v>
                </c:pt>
                <c:pt idx="51">
                  <c:v>290.89999999999998</c:v>
                </c:pt>
                <c:pt idx="52">
                  <c:v>259.10000000000002</c:v>
                </c:pt>
                <c:pt idx="53">
                  <c:v>239</c:v>
                </c:pt>
                <c:pt idx="54">
                  <c:v>237</c:v>
                </c:pt>
                <c:pt idx="55">
                  <c:v>240.64000000000001</c:v>
                </c:pt>
                <c:pt idx="56">
                  <c:v>229.98</c:v>
                </c:pt>
                <c:pt idx="57">
                  <c:v>240.81</c:v>
                </c:pt>
                <c:pt idx="58">
                  <c:v>242.7</c:v>
                </c:pt>
                <c:pt idx="59">
                  <c:v>285.39999999999998</c:v>
                </c:pt>
                <c:pt idx="60">
                  <c:v>296.10000000000002</c:v>
                </c:pt>
                <c:pt idx="61">
                  <c:v>294.3</c:v>
                </c:pt>
                <c:pt idx="62">
                  <c:v>320.2</c:v>
                </c:pt>
                <c:pt idx="63">
                  <c:v>297.10000000000002</c:v>
                </c:pt>
                <c:pt idx="64">
                  <c:v>293.3</c:v>
                </c:pt>
                <c:pt idx="65">
                  <c:v>267</c:v>
                </c:pt>
                <c:pt idx="66">
                  <c:v>250.38</c:v>
                </c:pt>
                <c:pt idx="67">
                  <c:v>241.84</c:v>
                </c:pt>
                <c:pt idx="68">
                  <c:v>242.89000000000001</c:v>
                </c:pt>
                <c:pt idx="69">
                  <c:v>260.45</c:v>
                </c:pt>
                <c:pt idx="70">
                  <c:v>256.87</c:v>
                </c:pt>
                <c:pt idx="71">
                  <c:v>272.2</c:v>
                </c:pt>
                <c:pt idx="72">
                  <c:v>291.5</c:v>
                </c:pt>
                <c:pt idx="73">
                  <c:v>268</c:v>
                </c:pt>
                <c:pt idx="74">
                  <c:v>260.96999999999997</c:v>
                </c:pt>
                <c:pt idx="75">
                  <c:v>260.8</c:v>
                </c:pt>
                <c:pt idx="76">
                  <c:v>280.10000000000002</c:v>
                </c:pt>
                <c:pt idx="77">
                  <c:v>314</c:v>
                </c:pt>
                <c:pt idx="78">
                  <c:v>276.7</c:v>
                </c:pt>
                <c:pt idx="79">
                  <c:v>250.44</c:v>
                </c:pt>
                <c:pt idx="80">
                  <c:v>252</c:v>
                </c:pt>
                <c:pt idx="81">
                  <c:v>251.57000000000002</c:v>
                </c:pt>
                <c:pt idx="82">
                  <c:v>249.17</c:v>
                </c:pt>
                <c:pt idx="83">
                  <c:v>237.36</c:v>
                </c:pt>
                <c:pt idx="84">
                  <c:v>236.7</c:v>
                </c:pt>
                <c:pt idx="85">
                  <c:v>247.17000000000002</c:v>
                </c:pt>
                <c:pt idx="86">
                  <c:v>242.13</c:v>
                </c:pt>
                <c:pt idx="87">
                  <c:v>243.91</c:v>
                </c:pt>
                <c:pt idx="88">
                  <c:v>232.75</c:v>
                </c:pt>
                <c:pt idx="89">
                  <c:v>236.83</c:v>
                </c:pt>
                <c:pt idx="90">
                  <c:v>241.94</c:v>
                </c:pt>
                <c:pt idx="91">
                  <c:v>252.5</c:v>
                </c:pt>
                <c:pt idx="92">
                  <c:v>247.54000000000002</c:v>
                </c:pt>
                <c:pt idx="93">
                  <c:v>250.31</c:v>
                </c:pt>
                <c:pt idx="94">
                  <c:v>250.60999999999999</c:v>
                </c:pt>
                <c:pt idx="95">
                  <c:v>247.47</c:v>
                </c:pt>
                <c:pt idx="96">
                  <c:v>248.66</c:v>
                </c:pt>
                <c:pt idx="97">
                  <c:v>250.83</c:v>
                </c:pt>
                <c:pt idx="98">
                  <c:v>242.2</c:v>
                </c:pt>
                <c:pt idx="99">
                  <c:v>258.75</c:v>
                </c:pt>
                <c:pt idx="100">
                  <c:v>250.85</c:v>
                </c:pt>
                <c:pt idx="101">
                  <c:v>253.42999999999998</c:v>
                </c:pt>
                <c:pt idx="102">
                  <c:v>237.4</c:v>
                </c:pt>
                <c:pt idx="103">
                  <c:v>235.84</c:v>
                </c:pt>
                <c:pt idx="104">
                  <c:v>248.66</c:v>
                </c:pt>
                <c:pt idx="105">
                  <c:v>238.22</c:v>
                </c:pt>
                <c:pt idx="106">
                  <c:v>243.01999999999998</c:v>
                </c:pt>
                <c:pt idx="107">
                  <c:v>241.95000000000002</c:v>
                </c:pt>
                <c:pt idx="108">
                  <c:v>262.95</c:v>
                </c:pt>
                <c:pt idx="109">
                  <c:v>257.96000000000004</c:v>
                </c:pt>
                <c:pt idx="110">
                  <c:v>275.89999999999998</c:v>
                </c:pt>
                <c:pt idx="111">
                  <c:v>327</c:v>
                </c:pt>
                <c:pt idx="112">
                  <c:v>331.1</c:v>
                </c:pt>
                <c:pt idx="113">
                  <c:v>325.3</c:v>
                </c:pt>
                <c:pt idx="114">
                  <c:v>319.60000000000002</c:v>
                </c:pt>
                <c:pt idx="115">
                  <c:v>300.3</c:v>
                </c:pt>
                <c:pt idx="116">
                  <c:v>251.9</c:v>
                </c:pt>
                <c:pt idx="117">
                  <c:v>240</c:v>
                </c:pt>
                <c:pt idx="118">
                  <c:v>258.5</c:v>
                </c:pt>
                <c:pt idx="119">
                  <c:v>267.7</c:v>
                </c:pt>
                <c:pt idx="120">
                  <c:v>251.6</c:v>
                </c:pt>
                <c:pt idx="121">
                  <c:v>242.24</c:v>
                </c:pt>
                <c:pt idx="122">
                  <c:v>229.06</c:v>
                </c:pt>
                <c:pt idx="123">
                  <c:v>237.26</c:v>
                </c:pt>
                <c:pt idx="124">
                  <c:v>229.95</c:v>
                </c:pt>
                <c:pt idx="125">
                  <c:v>235.89000000000001</c:v>
                </c:pt>
                <c:pt idx="126">
                  <c:v>239.4</c:v>
                </c:pt>
                <c:pt idx="127">
                  <c:v>288.7</c:v>
                </c:pt>
                <c:pt idx="128">
                  <c:v>297.5</c:v>
                </c:pt>
                <c:pt idx="129">
                  <c:v>253.8</c:v>
                </c:pt>
                <c:pt idx="130">
                  <c:v>240.15</c:v>
                </c:pt>
                <c:pt idx="131">
                  <c:v>240</c:v>
                </c:pt>
                <c:pt idx="132">
                  <c:v>245</c:v>
                </c:pt>
                <c:pt idx="133">
                  <c:v>254.9</c:v>
                </c:pt>
                <c:pt idx="134">
                  <c:v>270.2</c:v>
                </c:pt>
                <c:pt idx="135">
                  <c:v>284.7</c:v>
                </c:pt>
                <c:pt idx="136">
                  <c:v>244</c:v>
                </c:pt>
                <c:pt idx="137">
                  <c:v>219.43</c:v>
                </c:pt>
                <c:pt idx="138">
                  <c:v>217</c:v>
                </c:pt>
                <c:pt idx="139">
                  <c:v>230.95999999999998</c:v>
                </c:pt>
                <c:pt idx="140">
                  <c:v>241</c:v>
                </c:pt>
                <c:pt idx="141">
                  <c:v>245.1</c:v>
                </c:pt>
                <c:pt idx="142">
                  <c:v>246</c:v>
                </c:pt>
                <c:pt idx="143">
                  <c:v>236</c:v>
                </c:pt>
                <c:pt idx="144">
                  <c:v>234.54000000000002</c:v>
                </c:pt>
                <c:pt idx="145">
                  <c:v>241.10999999999999</c:v>
                </c:pt>
                <c:pt idx="146">
                  <c:v>245.81</c:v>
                </c:pt>
                <c:pt idx="147">
                  <c:v>252.3</c:v>
                </c:pt>
                <c:pt idx="148">
                  <c:v>274.2</c:v>
                </c:pt>
                <c:pt idx="149">
                  <c:v>293.8</c:v>
                </c:pt>
                <c:pt idx="150">
                  <c:v>266.89999999999998</c:v>
                </c:pt>
                <c:pt idx="151">
                  <c:v>232.4</c:v>
                </c:pt>
                <c:pt idx="152">
                  <c:v>228</c:v>
                </c:pt>
                <c:pt idx="153">
                  <c:v>268.5</c:v>
                </c:pt>
                <c:pt idx="154">
                  <c:v>296.60000000000002</c:v>
                </c:pt>
                <c:pt idx="155">
                  <c:v>336.8</c:v>
                </c:pt>
                <c:pt idx="156">
                  <c:v>311.5</c:v>
                </c:pt>
                <c:pt idx="157">
                  <c:v>267.89999999999998</c:v>
                </c:pt>
                <c:pt idx="158">
                  <c:v>222.8</c:v>
                </c:pt>
                <c:pt idx="159">
                  <c:v>223.18</c:v>
                </c:pt>
                <c:pt idx="160">
                  <c:v>221.96</c:v>
                </c:pt>
                <c:pt idx="161">
                  <c:v>223.36</c:v>
                </c:pt>
                <c:pt idx="162">
                  <c:v>229.9</c:v>
                </c:pt>
                <c:pt idx="163">
                  <c:v>222</c:v>
                </c:pt>
                <c:pt idx="164">
                  <c:v>243.5</c:v>
                </c:pt>
                <c:pt idx="165">
                  <c:v>217.23</c:v>
                </c:pt>
                <c:pt idx="166">
                  <c:v>208.2</c:v>
                </c:pt>
                <c:pt idx="167">
                  <c:v>209.5</c:v>
                </c:pt>
                <c:pt idx="168">
                  <c:v>205.1</c:v>
                </c:pt>
                <c:pt idx="169">
                  <c:v>252.6</c:v>
                </c:pt>
                <c:pt idx="170">
                  <c:v>277.5</c:v>
                </c:pt>
                <c:pt idx="171">
                  <c:v>243.2</c:v>
                </c:pt>
                <c:pt idx="172">
                  <c:v>230.25</c:v>
                </c:pt>
                <c:pt idx="173">
                  <c:v>220.32</c:v>
                </c:pt>
                <c:pt idx="174">
                  <c:v>216.42</c:v>
                </c:pt>
                <c:pt idx="175">
                  <c:v>217.44</c:v>
                </c:pt>
                <c:pt idx="176">
                  <c:v>221.7</c:v>
                </c:pt>
                <c:pt idx="177">
                  <c:v>227.1</c:v>
                </c:pt>
                <c:pt idx="178">
                  <c:v>221</c:v>
                </c:pt>
                <c:pt idx="179">
                  <c:v>221</c:v>
                </c:pt>
                <c:pt idx="180">
                  <c:v>216.73999999999998</c:v>
                </c:pt>
                <c:pt idx="181">
                  <c:v>225</c:v>
                </c:pt>
              </c:numCache>
            </c:numRef>
          </c:val>
          <c:smooth val="0"/>
          <c:extLst>
            <c:ext xmlns:c16="http://schemas.microsoft.com/office/drawing/2014/chart" uri="{C3380CC4-5D6E-409C-BE32-E72D297353CC}">
              <c16:uniqueId val="{00000005-78EC-40F6-B708-48531FED83FA}"/>
            </c:ext>
          </c:extLst>
        </c:ser>
        <c:dLbls>
          <c:showLegendKey val="0"/>
          <c:showVal val="0"/>
          <c:showCatName val="0"/>
          <c:showSerName val="0"/>
          <c:showPercent val="0"/>
          <c:showBubbleSize val="0"/>
        </c:dLbls>
        <c:marker val="1"/>
        <c:smooth val="0"/>
        <c:axId val="743155896"/>
        <c:axId val="743156224"/>
      </c:lineChart>
      <c:dateAx>
        <c:axId val="743155896"/>
        <c:scaling>
          <c:orientation val="minMax"/>
        </c:scaling>
        <c:delete val="1"/>
        <c:axPos val="b"/>
        <c:numFmt formatCode="m/d/yyyy" sourceLinked="1"/>
        <c:majorTickMark val="out"/>
        <c:minorTickMark val="none"/>
        <c:tickLblPos val="nextTo"/>
        <c:crossAx val="743156224"/>
        <c:crosses val="autoZero"/>
        <c:auto val="0"/>
        <c:lblOffset val="100"/>
        <c:baseTimeUnit val="days"/>
        <c:majorUnit val="1"/>
        <c:majorTimeUnit val="months"/>
        <c:minorUnit val="1"/>
        <c:minorTimeUnit val="months"/>
      </c:dateAx>
      <c:valAx>
        <c:axId val="743156224"/>
        <c:scaling>
          <c:orientation val="minMax"/>
          <c:max val="4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GB"/>
                  <a:t>mcm/d</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743155896"/>
        <c:crosses val="autoZero"/>
        <c:crossBetween val="between"/>
        <c:majorUnit val="50"/>
      </c:valAx>
      <c:spPr>
        <a:noFill/>
        <a:ln w="25400">
          <a:noFill/>
        </a:ln>
        <a:effectLst/>
      </c:spPr>
    </c:plotArea>
    <c:legend>
      <c:legendPos val="b"/>
      <c:layout>
        <c:manualLayout>
          <c:xMode val="edge"/>
          <c:yMode val="edge"/>
          <c:x val="0.16726785144118753"/>
          <c:y val="0.93357843359530157"/>
          <c:w val="0.71431629758265525"/>
          <c:h val="3.687541295011562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862659107926"/>
          <c:y val="3.7935019568287459E-2"/>
          <c:w val="0.85080669212812943"/>
          <c:h val="0.81608663979671858"/>
        </c:manualLayout>
      </c:layout>
      <c:areaChart>
        <c:grouping val="stacked"/>
        <c:varyColors val="0"/>
        <c:ser>
          <c:idx val="0"/>
          <c:order val="0"/>
          <c:tx>
            <c:v>UKCS</c:v>
          </c:tx>
          <c:spPr>
            <a:solidFill>
              <a:schemeClr val="accent1"/>
            </a:solidFill>
            <a:ln>
              <a:noFill/>
            </a:ln>
            <a:effectLst/>
          </c:spPr>
          <c:val>
            <c:numRef>
              <c:f>'Figure 21_Tables 12 13 14'!$C$5:$C$186</c:f>
              <c:numCache>
                <c:formatCode>0.00</c:formatCode>
                <c:ptCount val="182"/>
                <c:pt idx="0">
                  <c:v>80</c:v>
                </c:pt>
                <c:pt idx="1">
                  <c:v>81</c:v>
                </c:pt>
                <c:pt idx="2">
                  <c:v>81</c:v>
                </c:pt>
                <c:pt idx="3">
                  <c:v>79</c:v>
                </c:pt>
                <c:pt idx="4">
                  <c:v>81</c:v>
                </c:pt>
                <c:pt idx="5">
                  <c:v>82</c:v>
                </c:pt>
                <c:pt idx="6">
                  <c:v>82</c:v>
                </c:pt>
                <c:pt idx="7">
                  <c:v>85</c:v>
                </c:pt>
                <c:pt idx="8">
                  <c:v>85</c:v>
                </c:pt>
                <c:pt idx="9">
                  <c:v>84</c:v>
                </c:pt>
                <c:pt idx="10">
                  <c:v>85</c:v>
                </c:pt>
                <c:pt idx="11">
                  <c:v>85</c:v>
                </c:pt>
                <c:pt idx="12">
                  <c:v>82</c:v>
                </c:pt>
                <c:pt idx="13">
                  <c:v>81</c:v>
                </c:pt>
                <c:pt idx="14">
                  <c:v>79</c:v>
                </c:pt>
                <c:pt idx="15">
                  <c:v>83</c:v>
                </c:pt>
                <c:pt idx="16">
                  <c:v>86</c:v>
                </c:pt>
                <c:pt idx="17">
                  <c:v>89</c:v>
                </c:pt>
                <c:pt idx="18">
                  <c:v>88</c:v>
                </c:pt>
                <c:pt idx="19">
                  <c:v>88</c:v>
                </c:pt>
                <c:pt idx="20">
                  <c:v>91</c:v>
                </c:pt>
                <c:pt idx="21">
                  <c:v>92</c:v>
                </c:pt>
                <c:pt idx="22">
                  <c:v>81</c:v>
                </c:pt>
                <c:pt idx="23">
                  <c:v>92</c:v>
                </c:pt>
                <c:pt idx="24">
                  <c:v>93</c:v>
                </c:pt>
                <c:pt idx="25">
                  <c:v>85</c:v>
                </c:pt>
                <c:pt idx="26">
                  <c:v>86</c:v>
                </c:pt>
                <c:pt idx="27">
                  <c:v>90</c:v>
                </c:pt>
                <c:pt idx="28">
                  <c:v>86</c:v>
                </c:pt>
                <c:pt idx="29">
                  <c:v>84</c:v>
                </c:pt>
                <c:pt idx="30">
                  <c:v>78</c:v>
                </c:pt>
                <c:pt idx="31">
                  <c:v>82</c:v>
                </c:pt>
                <c:pt idx="32">
                  <c:v>73</c:v>
                </c:pt>
                <c:pt idx="33">
                  <c:v>78</c:v>
                </c:pt>
                <c:pt idx="34">
                  <c:v>87</c:v>
                </c:pt>
                <c:pt idx="35">
                  <c:v>90</c:v>
                </c:pt>
                <c:pt idx="36">
                  <c:v>86</c:v>
                </c:pt>
                <c:pt idx="37">
                  <c:v>88</c:v>
                </c:pt>
                <c:pt idx="38">
                  <c:v>86</c:v>
                </c:pt>
                <c:pt idx="39">
                  <c:v>85</c:v>
                </c:pt>
                <c:pt idx="40">
                  <c:v>84</c:v>
                </c:pt>
                <c:pt idx="41">
                  <c:v>84</c:v>
                </c:pt>
                <c:pt idx="42">
                  <c:v>84</c:v>
                </c:pt>
                <c:pt idx="43">
                  <c:v>84</c:v>
                </c:pt>
                <c:pt idx="44">
                  <c:v>84</c:v>
                </c:pt>
                <c:pt idx="45">
                  <c:v>87</c:v>
                </c:pt>
                <c:pt idx="46">
                  <c:v>82</c:v>
                </c:pt>
                <c:pt idx="47">
                  <c:v>82</c:v>
                </c:pt>
                <c:pt idx="48">
                  <c:v>83</c:v>
                </c:pt>
                <c:pt idx="49">
                  <c:v>83</c:v>
                </c:pt>
                <c:pt idx="50">
                  <c:v>86</c:v>
                </c:pt>
                <c:pt idx="51">
                  <c:v>87</c:v>
                </c:pt>
                <c:pt idx="52">
                  <c:v>82</c:v>
                </c:pt>
                <c:pt idx="53">
                  <c:v>84</c:v>
                </c:pt>
                <c:pt idx="54">
                  <c:v>85</c:v>
                </c:pt>
                <c:pt idx="55">
                  <c:v>87</c:v>
                </c:pt>
                <c:pt idx="56">
                  <c:v>88</c:v>
                </c:pt>
                <c:pt idx="57">
                  <c:v>87</c:v>
                </c:pt>
                <c:pt idx="58">
                  <c:v>83</c:v>
                </c:pt>
                <c:pt idx="59">
                  <c:v>84</c:v>
                </c:pt>
                <c:pt idx="60">
                  <c:v>83</c:v>
                </c:pt>
                <c:pt idx="61">
                  <c:v>87</c:v>
                </c:pt>
                <c:pt idx="62">
                  <c:v>82</c:v>
                </c:pt>
                <c:pt idx="63">
                  <c:v>85</c:v>
                </c:pt>
                <c:pt idx="64">
                  <c:v>90</c:v>
                </c:pt>
                <c:pt idx="65">
                  <c:v>87</c:v>
                </c:pt>
                <c:pt idx="66">
                  <c:v>84</c:v>
                </c:pt>
                <c:pt idx="67">
                  <c:v>85</c:v>
                </c:pt>
                <c:pt idx="68">
                  <c:v>88</c:v>
                </c:pt>
                <c:pt idx="69">
                  <c:v>89</c:v>
                </c:pt>
                <c:pt idx="70">
                  <c:v>85</c:v>
                </c:pt>
                <c:pt idx="71">
                  <c:v>90</c:v>
                </c:pt>
                <c:pt idx="72">
                  <c:v>89</c:v>
                </c:pt>
                <c:pt idx="73">
                  <c:v>90</c:v>
                </c:pt>
                <c:pt idx="74">
                  <c:v>85</c:v>
                </c:pt>
                <c:pt idx="75">
                  <c:v>85</c:v>
                </c:pt>
                <c:pt idx="76">
                  <c:v>90</c:v>
                </c:pt>
                <c:pt idx="77">
                  <c:v>85</c:v>
                </c:pt>
                <c:pt idx="78">
                  <c:v>87</c:v>
                </c:pt>
                <c:pt idx="79">
                  <c:v>82</c:v>
                </c:pt>
                <c:pt idx="80">
                  <c:v>85</c:v>
                </c:pt>
                <c:pt idx="81">
                  <c:v>88</c:v>
                </c:pt>
                <c:pt idx="82">
                  <c:v>94</c:v>
                </c:pt>
                <c:pt idx="83">
                  <c:v>84</c:v>
                </c:pt>
                <c:pt idx="84">
                  <c:v>89</c:v>
                </c:pt>
                <c:pt idx="85">
                  <c:v>90</c:v>
                </c:pt>
                <c:pt idx="86">
                  <c:v>91</c:v>
                </c:pt>
                <c:pt idx="87">
                  <c:v>89</c:v>
                </c:pt>
                <c:pt idx="88">
                  <c:v>85</c:v>
                </c:pt>
                <c:pt idx="89">
                  <c:v>94</c:v>
                </c:pt>
                <c:pt idx="90">
                  <c:v>91</c:v>
                </c:pt>
                <c:pt idx="91">
                  <c:v>92</c:v>
                </c:pt>
                <c:pt idx="92">
                  <c:v>91</c:v>
                </c:pt>
                <c:pt idx="93">
                  <c:v>91</c:v>
                </c:pt>
                <c:pt idx="94">
                  <c:v>91</c:v>
                </c:pt>
                <c:pt idx="95">
                  <c:v>79</c:v>
                </c:pt>
                <c:pt idx="96">
                  <c:v>92</c:v>
                </c:pt>
                <c:pt idx="97">
                  <c:v>88</c:v>
                </c:pt>
                <c:pt idx="98">
                  <c:v>87</c:v>
                </c:pt>
                <c:pt idx="99">
                  <c:v>94</c:v>
                </c:pt>
                <c:pt idx="100">
                  <c:v>78</c:v>
                </c:pt>
                <c:pt idx="101">
                  <c:v>83</c:v>
                </c:pt>
                <c:pt idx="102">
                  <c:v>89</c:v>
                </c:pt>
                <c:pt idx="103">
                  <c:v>79</c:v>
                </c:pt>
                <c:pt idx="104">
                  <c:v>92</c:v>
                </c:pt>
                <c:pt idx="105">
                  <c:v>89</c:v>
                </c:pt>
                <c:pt idx="106">
                  <c:v>85</c:v>
                </c:pt>
                <c:pt idx="107">
                  <c:v>84</c:v>
                </c:pt>
                <c:pt idx="108">
                  <c:v>83</c:v>
                </c:pt>
                <c:pt idx="109">
                  <c:v>93</c:v>
                </c:pt>
                <c:pt idx="110">
                  <c:v>83</c:v>
                </c:pt>
                <c:pt idx="111">
                  <c:v>89</c:v>
                </c:pt>
                <c:pt idx="112">
                  <c:v>87</c:v>
                </c:pt>
                <c:pt idx="113">
                  <c:v>89</c:v>
                </c:pt>
                <c:pt idx="114">
                  <c:v>93</c:v>
                </c:pt>
                <c:pt idx="115">
                  <c:v>90</c:v>
                </c:pt>
                <c:pt idx="116">
                  <c:v>73</c:v>
                </c:pt>
                <c:pt idx="117">
                  <c:v>78</c:v>
                </c:pt>
                <c:pt idx="118">
                  <c:v>84</c:v>
                </c:pt>
                <c:pt idx="119">
                  <c:v>86</c:v>
                </c:pt>
                <c:pt idx="120">
                  <c:v>92</c:v>
                </c:pt>
                <c:pt idx="121">
                  <c:v>85</c:v>
                </c:pt>
                <c:pt idx="122">
                  <c:v>86</c:v>
                </c:pt>
                <c:pt idx="123">
                  <c:v>87</c:v>
                </c:pt>
                <c:pt idx="124">
                  <c:v>87</c:v>
                </c:pt>
                <c:pt idx="125">
                  <c:v>87</c:v>
                </c:pt>
                <c:pt idx="126">
                  <c:v>86</c:v>
                </c:pt>
                <c:pt idx="127">
                  <c:v>86</c:v>
                </c:pt>
                <c:pt idx="128">
                  <c:v>82</c:v>
                </c:pt>
                <c:pt idx="129">
                  <c:v>85</c:v>
                </c:pt>
                <c:pt idx="130">
                  <c:v>85</c:v>
                </c:pt>
                <c:pt idx="131">
                  <c:v>85</c:v>
                </c:pt>
                <c:pt idx="132">
                  <c:v>84</c:v>
                </c:pt>
                <c:pt idx="133">
                  <c:v>84</c:v>
                </c:pt>
                <c:pt idx="134">
                  <c:v>82</c:v>
                </c:pt>
                <c:pt idx="135">
                  <c:v>82</c:v>
                </c:pt>
                <c:pt idx="136">
                  <c:v>81</c:v>
                </c:pt>
                <c:pt idx="137">
                  <c:v>82</c:v>
                </c:pt>
                <c:pt idx="138">
                  <c:v>80</c:v>
                </c:pt>
                <c:pt idx="139">
                  <c:v>83</c:v>
                </c:pt>
                <c:pt idx="140">
                  <c:v>84</c:v>
                </c:pt>
                <c:pt idx="141">
                  <c:v>81</c:v>
                </c:pt>
                <c:pt idx="142">
                  <c:v>84</c:v>
                </c:pt>
                <c:pt idx="143">
                  <c:v>84</c:v>
                </c:pt>
                <c:pt idx="144">
                  <c:v>86</c:v>
                </c:pt>
                <c:pt idx="145">
                  <c:v>90</c:v>
                </c:pt>
                <c:pt idx="146">
                  <c:v>91</c:v>
                </c:pt>
                <c:pt idx="147">
                  <c:v>89</c:v>
                </c:pt>
                <c:pt idx="148">
                  <c:v>88</c:v>
                </c:pt>
                <c:pt idx="149">
                  <c:v>91</c:v>
                </c:pt>
                <c:pt idx="150">
                  <c:v>89</c:v>
                </c:pt>
                <c:pt idx="151">
                  <c:v>80</c:v>
                </c:pt>
                <c:pt idx="152">
                  <c:v>81</c:v>
                </c:pt>
                <c:pt idx="153">
                  <c:v>81</c:v>
                </c:pt>
                <c:pt idx="154">
                  <c:v>81</c:v>
                </c:pt>
                <c:pt idx="155">
                  <c:v>82</c:v>
                </c:pt>
                <c:pt idx="156">
                  <c:v>89</c:v>
                </c:pt>
                <c:pt idx="157">
                  <c:v>88</c:v>
                </c:pt>
                <c:pt idx="158">
                  <c:v>86</c:v>
                </c:pt>
                <c:pt idx="159">
                  <c:v>90</c:v>
                </c:pt>
                <c:pt idx="160">
                  <c:v>90</c:v>
                </c:pt>
                <c:pt idx="161">
                  <c:v>84</c:v>
                </c:pt>
                <c:pt idx="162">
                  <c:v>88</c:v>
                </c:pt>
                <c:pt idx="163">
                  <c:v>88</c:v>
                </c:pt>
                <c:pt idx="164">
                  <c:v>87</c:v>
                </c:pt>
                <c:pt idx="165">
                  <c:v>86</c:v>
                </c:pt>
                <c:pt idx="166">
                  <c:v>77</c:v>
                </c:pt>
                <c:pt idx="167">
                  <c:v>82</c:v>
                </c:pt>
                <c:pt idx="168">
                  <c:v>71</c:v>
                </c:pt>
                <c:pt idx="169">
                  <c:v>71</c:v>
                </c:pt>
                <c:pt idx="170">
                  <c:v>79</c:v>
                </c:pt>
                <c:pt idx="171">
                  <c:v>88</c:v>
                </c:pt>
                <c:pt idx="172">
                  <c:v>82</c:v>
                </c:pt>
                <c:pt idx="173">
                  <c:v>84</c:v>
                </c:pt>
                <c:pt idx="174">
                  <c:v>90</c:v>
                </c:pt>
                <c:pt idx="175">
                  <c:v>89</c:v>
                </c:pt>
                <c:pt idx="176">
                  <c:v>87</c:v>
                </c:pt>
                <c:pt idx="177">
                  <c:v>89</c:v>
                </c:pt>
                <c:pt idx="178">
                  <c:v>86</c:v>
                </c:pt>
                <c:pt idx="179">
                  <c:v>87</c:v>
                </c:pt>
                <c:pt idx="180">
                  <c:v>83</c:v>
                </c:pt>
                <c:pt idx="181">
                  <c:v>87</c:v>
                </c:pt>
              </c:numCache>
            </c:numRef>
          </c:val>
          <c:extLst>
            <c:ext xmlns:c16="http://schemas.microsoft.com/office/drawing/2014/chart" uri="{C3380CC4-5D6E-409C-BE32-E72D297353CC}">
              <c16:uniqueId val="{00000000-0B3E-43FE-ACD0-DB3AE13CCEAC}"/>
            </c:ext>
          </c:extLst>
        </c:ser>
        <c:ser>
          <c:idx val="1"/>
          <c:order val="1"/>
          <c:tx>
            <c:v>Norway</c:v>
          </c:tx>
          <c:spPr>
            <a:solidFill>
              <a:schemeClr val="accent2"/>
            </a:solidFill>
            <a:ln>
              <a:noFill/>
            </a:ln>
            <a:effectLst/>
          </c:spPr>
          <c:val>
            <c:numRef>
              <c:f>'Figure 21_Tables 12 13 14'!$D$5:$D$186</c:f>
              <c:numCache>
                <c:formatCode>0.00</c:formatCode>
                <c:ptCount val="182"/>
                <c:pt idx="0">
                  <c:v>56</c:v>
                </c:pt>
                <c:pt idx="1">
                  <c:v>59</c:v>
                </c:pt>
                <c:pt idx="2">
                  <c:v>52</c:v>
                </c:pt>
                <c:pt idx="3">
                  <c:v>37</c:v>
                </c:pt>
                <c:pt idx="4">
                  <c:v>45</c:v>
                </c:pt>
                <c:pt idx="5">
                  <c:v>42</c:v>
                </c:pt>
                <c:pt idx="6">
                  <c:v>48</c:v>
                </c:pt>
                <c:pt idx="7">
                  <c:v>36</c:v>
                </c:pt>
                <c:pt idx="8">
                  <c:v>43</c:v>
                </c:pt>
                <c:pt idx="9">
                  <c:v>66</c:v>
                </c:pt>
                <c:pt idx="10">
                  <c:v>65</c:v>
                </c:pt>
                <c:pt idx="11">
                  <c:v>78</c:v>
                </c:pt>
                <c:pt idx="12">
                  <c:v>76</c:v>
                </c:pt>
                <c:pt idx="13">
                  <c:v>80</c:v>
                </c:pt>
                <c:pt idx="14">
                  <c:v>81</c:v>
                </c:pt>
                <c:pt idx="15">
                  <c:v>77</c:v>
                </c:pt>
                <c:pt idx="16">
                  <c:v>60</c:v>
                </c:pt>
                <c:pt idx="17">
                  <c:v>63</c:v>
                </c:pt>
                <c:pt idx="18">
                  <c:v>60</c:v>
                </c:pt>
                <c:pt idx="19">
                  <c:v>70.27</c:v>
                </c:pt>
                <c:pt idx="20">
                  <c:v>58.46</c:v>
                </c:pt>
                <c:pt idx="21">
                  <c:v>55</c:v>
                </c:pt>
                <c:pt idx="22">
                  <c:v>62</c:v>
                </c:pt>
                <c:pt idx="23">
                  <c:v>61</c:v>
                </c:pt>
                <c:pt idx="24">
                  <c:v>82.15</c:v>
                </c:pt>
                <c:pt idx="25">
                  <c:v>70.05</c:v>
                </c:pt>
                <c:pt idx="26">
                  <c:v>72</c:v>
                </c:pt>
                <c:pt idx="27">
                  <c:v>73</c:v>
                </c:pt>
                <c:pt idx="28">
                  <c:v>76</c:v>
                </c:pt>
                <c:pt idx="29">
                  <c:v>77</c:v>
                </c:pt>
                <c:pt idx="30">
                  <c:v>80</c:v>
                </c:pt>
                <c:pt idx="31">
                  <c:v>80</c:v>
                </c:pt>
                <c:pt idx="32">
                  <c:v>84</c:v>
                </c:pt>
                <c:pt idx="33">
                  <c:v>77</c:v>
                </c:pt>
                <c:pt idx="34">
                  <c:v>80</c:v>
                </c:pt>
                <c:pt idx="35">
                  <c:v>81</c:v>
                </c:pt>
                <c:pt idx="36">
                  <c:v>78</c:v>
                </c:pt>
                <c:pt idx="37">
                  <c:v>79</c:v>
                </c:pt>
                <c:pt idx="38">
                  <c:v>93.53</c:v>
                </c:pt>
                <c:pt idx="39">
                  <c:v>89</c:v>
                </c:pt>
                <c:pt idx="40">
                  <c:v>93.32</c:v>
                </c:pt>
                <c:pt idx="41">
                  <c:v>88</c:v>
                </c:pt>
                <c:pt idx="42">
                  <c:v>86</c:v>
                </c:pt>
                <c:pt idx="43">
                  <c:v>80</c:v>
                </c:pt>
                <c:pt idx="44">
                  <c:v>84</c:v>
                </c:pt>
                <c:pt idx="45">
                  <c:v>95</c:v>
                </c:pt>
                <c:pt idx="46">
                  <c:v>95</c:v>
                </c:pt>
                <c:pt idx="47">
                  <c:v>94.91</c:v>
                </c:pt>
                <c:pt idx="48">
                  <c:v>98</c:v>
                </c:pt>
                <c:pt idx="49">
                  <c:v>97</c:v>
                </c:pt>
                <c:pt idx="50">
                  <c:v>97</c:v>
                </c:pt>
                <c:pt idx="51">
                  <c:v>98</c:v>
                </c:pt>
                <c:pt idx="52">
                  <c:v>96</c:v>
                </c:pt>
                <c:pt idx="53">
                  <c:v>100</c:v>
                </c:pt>
                <c:pt idx="54">
                  <c:v>97</c:v>
                </c:pt>
                <c:pt idx="55">
                  <c:v>99</c:v>
                </c:pt>
                <c:pt idx="56">
                  <c:v>99</c:v>
                </c:pt>
                <c:pt idx="57">
                  <c:v>99</c:v>
                </c:pt>
                <c:pt idx="58">
                  <c:v>96.32</c:v>
                </c:pt>
                <c:pt idx="59">
                  <c:v>112.47</c:v>
                </c:pt>
                <c:pt idx="60">
                  <c:v>107.65</c:v>
                </c:pt>
                <c:pt idx="61">
                  <c:v>108.93</c:v>
                </c:pt>
                <c:pt idx="62">
                  <c:v>115.26</c:v>
                </c:pt>
                <c:pt idx="63">
                  <c:v>117.8</c:v>
                </c:pt>
                <c:pt idx="64">
                  <c:v>106</c:v>
                </c:pt>
                <c:pt idx="65">
                  <c:v>107</c:v>
                </c:pt>
                <c:pt idx="66">
                  <c:v>116.53</c:v>
                </c:pt>
                <c:pt idx="67">
                  <c:v>119.53</c:v>
                </c:pt>
                <c:pt idx="68">
                  <c:v>106.7</c:v>
                </c:pt>
                <c:pt idx="69">
                  <c:v>106</c:v>
                </c:pt>
                <c:pt idx="70">
                  <c:v>109</c:v>
                </c:pt>
                <c:pt idx="71">
                  <c:v>108</c:v>
                </c:pt>
                <c:pt idx="72">
                  <c:v>110</c:v>
                </c:pt>
                <c:pt idx="73">
                  <c:v>108</c:v>
                </c:pt>
                <c:pt idx="74">
                  <c:v>108</c:v>
                </c:pt>
                <c:pt idx="75">
                  <c:v>106</c:v>
                </c:pt>
                <c:pt idx="76">
                  <c:v>102</c:v>
                </c:pt>
                <c:pt idx="77">
                  <c:v>102.79</c:v>
                </c:pt>
                <c:pt idx="78">
                  <c:v>96</c:v>
                </c:pt>
                <c:pt idx="79">
                  <c:v>103.38</c:v>
                </c:pt>
                <c:pt idx="80">
                  <c:v>120</c:v>
                </c:pt>
                <c:pt idx="81">
                  <c:v>120</c:v>
                </c:pt>
                <c:pt idx="82">
                  <c:v>108.22</c:v>
                </c:pt>
                <c:pt idx="83">
                  <c:v>99.44</c:v>
                </c:pt>
                <c:pt idx="84">
                  <c:v>95</c:v>
                </c:pt>
                <c:pt idx="85">
                  <c:v>93.57</c:v>
                </c:pt>
                <c:pt idx="86">
                  <c:v>94</c:v>
                </c:pt>
                <c:pt idx="87">
                  <c:v>94</c:v>
                </c:pt>
                <c:pt idx="88">
                  <c:v>93</c:v>
                </c:pt>
                <c:pt idx="89">
                  <c:v>93</c:v>
                </c:pt>
                <c:pt idx="90">
                  <c:v>95</c:v>
                </c:pt>
                <c:pt idx="91">
                  <c:v>96</c:v>
                </c:pt>
                <c:pt idx="92">
                  <c:v>96</c:v>
                </c:pt>
                <c:pt idx="93">
                  <c:v>94</c:v>
                </c:pt>
                <c:pt idx="94">
                  <c:v>93</c:v>
                </c:pt>
                <c:pt idx="95">
                  <c:v>101</c:v>
                </c:pt>
                <c:pt idx="96">
                  <c:v>100</c:v>
                </c:pt>
                <c:pt idx="97">
                  <c:v>101</c:v>
                </c:pt>
                <c:pt idx="98">
                  <c:v>105</c:v>
                </c:pt>
                <c:pt idx="99">
                  <c:v>94</c:v>
                </c:pt>
                <c:pt idx="100">
                  <c:v>98</c:v>
                </c:pt>
                <c:pt idx="101">
                  <c:v>96</c:v>
                </c:pt>
                <c:pt idx="102">
                  <c:v>95</c:v>
                </c:pt>
                <c:pt idx="103">
                  <c:v>98</c:v>
                </c:pt>
                <c:pt idx="104">
                  <c:v>94</c:v>
                </c:pt>
                <c:pt idx="105">
                  <c:v>87</c:v>
                </c:pt>
                <c:pt idx="106">
                  <c:v>93</c:v>
                </c:pt>
                <c:pt idx="107">
                  <c:v>99</c:v>
                </c:pt>
                <c:pt idx="108">
                  <c:v>108</c:v>
                </c:pt>
                <c:pt idx="109">
                  <c:v>90</c:v>
                </c:pt>
                <c:pt idx="110">
                  <c:v>92</c:v>
                </c:pt>
                <c:pt idx="111">
                  <c:v>95</c:v>
                </c:pt>
                <c:pt idx="112">
                  <c:v>95</c:v>
                </c:pt>
                <c:pt idx="113">
                  <c:v>85</c:v>
                </c:pt>
                <c:pt idx="114">
                  <c:v>85</c:v>
                </c:pt>
                <c:pt idx="115">
                  <c:v>86</c:v>
                </c:pt>
                <c:pt idx="116">
                  <c:v>88</c:v>
                </c:pt>
                <c:pt idx="117">
                  <c:v>87</c:v>
                </c:pt>
                <c:pt idx="118">
                  <c:v>88</c:v>
                </c:pt>
                <c:pt idx="119">
                  <c:v>91.22</c:v>
                </c:pt>
                <c:pt idx="120">
                  <c:v>87.63</c:v>
                </c:pt>
                <c:pt idx="121">
                  <c:v>85.78</c:v>
                </c:pt>
                <c:pt idx="122">
                  <c:v>95</c:v>
                </c:pt>
                <c:pt idx="123">
                  <c:v>94.76</c:v>
                </c:pt>
                <c:pt idx="124">
                  <c:v>83</c:v>
                </c:pt>
                <c:pt idx="125">
                  <c:v>77</c:v>
                </c:pt>
                <c:pt idx="126">
                  <c:v>50</c:v>
                </c:pt>
                <c:pt idx="127">
                  <c:v>57</c:v>
                </c:pt>
                <c:pt idx="128">
                  <c:v>65</c:v>
                </c:pt>
                <c:pt idx="129">
                  <c:v>71</c:v>
                </c:pt>
                <c:pt idx="130">
                  <c:v>82</c:v>
                </c:pt>
                <c:pt idx="131">
                  <c:v>86</c:v>
                </c:pt>
                <c:pt idx="132">
                  <c:v>86</c:v>
                </c:pt>
                <c:pt idx="133">
                  <c:v>83</c:v>
                </c:pt>
                <c:pt idx="134">
                  <c:v>85</c:v>
                </c:pt>
                <c:pt idx="135">
                  <c:v>85</c:v>
                </c:pt>
                <c:pt idx="136">
                  <c:v>81</c:v>
                </c:pt>
                <c:pt idx="137">
                  <c:v>65</c:v>
                </c:pt>
                <c:pt idx="138">
                  <c:v>62</c:v>
                </c:pt>
                <c:pt idx="139">
                  <c:v>73</c:v>
                </c:pt>
                <c:pt idx="140">
                  <c:v>82</c:v>
                </c:pt>
                <c:pt idx="141">
                  <c:v>81</c:v>
                </c:pt>
                <c:pt idx="142">
                  <c:v>87</c:v>
                </c:pt>
                <c:pt idx="143">
                  <c:v>77</c:v>
                </c:pt>
                <c:pt idx="144">
                  <c:v>88</c:v>
                </c:pt>
                <c:pt idx="145">
                  <c:v>87</c:v>
                </c:pt>
                <c:pt idx="146">
                  <c:v>90</c:v>
                </c:pt>
                <c:pt idx="147">
                  <c:v>87</c:v>
                </c:pt>
                <c:pt idx="148">
                  <c:v>87</c:v>
                </c:pt>
                <c:pt idx="149">
                  <c:v>85</c:v>
                </c:pt>
                <c:pt idx="150">
                  <c:v>85</c:v>
                </c:pt>
                <c:pt idx="151">
                  <c:v>87</c:v>
                </c:pt>
                <c:pt idx="152">
                  <c:v>92</c:v>
                </c:pt>
                <c:pt idx="153">
                  <c:v>94</c:v>
                </c:pt>
                <c:pt idx="154">
                  <c:v>89</c:v>
                </c:pt>
                <c:pt idx="155">
                  <c:v>93</c:v>
                </c:pt>
                <c:pt idx="156">
                  <c:v>91</c:v>
                </c:pt>
                <c:pt idx="157">
                  <c:v>86</c:v>
                </c:pt>
                <c:pt idx="158">
                  <c:v>87</c:v>
                </c:pt>
                <c:pt idx="159">
                  <c:v>89</c:v>
                </c:pt>
                <c:pt idx="160">
                  <c:v>88</c:v>
                </c:pt>
                <c:pt idx="161">
                  <c:v>94</c:v>
                </c:pt>
                <c:pt idx="162">
                  <c:v>82</c:v>
                </c:pt>
                <c:pt idx="163">
                  <c:v>84</c:v>
                </c:pt>
                <c:pt idx="164">
                  <c:v>84</c:v>
                </c:pt>
                <c:pt idx="165">
                  <c:v>82</c:v>
                </c:pt>
                <c:pt idx="166">
                  <c:v>77</c:v>
                </c:pt>
                <c:pt idx="167">
                  <c:v>68</c:v>
                </c:pt>
                <c:pt idx="168">
                  <c:v>76</c:v>
                </c:pt>
                <c:pt idx="169">
                  <c:v>78</c:v>
                </c:pt>
                <c:pt idx="170">
                  <c:v>88</c:v>
                </c:pt>
                <c:pt idx="171">
                  <c:v>102</c:v>
                </c:pt>
                <c:pt idx="172">
                  <c:v>101</c:v>
                </c:pt>
                <c:pt idx="173">
                  <c:v>87</c:v>
                </c:pt>
                <c:pt idx="174">
                  <c:v>88</c:v>
                </c:pt>
                <c:pt idx="175">
                  <c:v>92</c:v>
                </c:pt>
                <c:pt idx="176">
                  <c:v>84</c:v>
                </c:pt>
                <c:pt idx="177">
                  <c:v>73</c:v>
                </c:pt>
                <c:pt idx="178">
                  <c:v>85</c:v>
                </c:pt>
                <c:pt idx="179">
                  <c:v>84</c:v>
                </c:pt>
                <c:pt idx="180">
                  <c:v>84</c:v>
                </c:pt>
                <c:pt idx="181">
                  <c:v>88</c:v>
                </c:pt>
              </c:numCache>
            </c:numRef>
          </c:val>
          <c:extLst>
            <c:ext xmlns:c16="http://schemas.microsoft.com/office/drawing/2014/chart" uri="{C3380CC4-5D6E-409C-BE32-E72D297353CC}">
              <c16:uniqueId val="{00000001-0B3E-43FE-ACD0-DB3AE13CCEAC}"/>
            </c:ext>
          </c:extLst>
        </c:ser>
        <c:ser>
          <c:idx val="2"/>
          <c:order val="2"/>
          <c:tx>
            <c:v>LNG</c:v>
          </c:tx>
          <c:spPr>
            <a:solidFill>
              <a:schemeClr val="accent3"/>
            </a:solidFill>
            <a:ln>
              <a:noFill/>
            </a:ln>
            <a:effectLst/>
          </c:spPr>
          <c:val>
            <c:numRef>
              <c:f>'Figure 21_Tables 12 13 14'!$E$5:$E$186</c:f>
              <c:numCache>
                <c:formatCode>0.00</c:formatCode>
                <c:ptCount val="182"/>
                <c:pt idx="0">
                  <c:v>52.07</c:v>
                </c:pt>
                <c:pt idx="1">
                  <c:v>35.56</c:v>
                </c:pt>
                <c:pt idx="2">
                  <c:v>31.87</c:v>
                </c:pt>
                <c:pt idx="3">
                  <c:v>64.69</c:v>
                </c:pt>
                <c:pt idx="4">
                  <c:v>51.39</c:v>
                </c:pt>
                <c:pt idx="5">
                  <c:v>56.84</c:v>
                </c:pt>
                <c:pt idx="6">
                  <c:v>37.25</c:v>
                </c:pt>
                <c:pt idx="7">
                  <c:v>25.8</c:v>
                </c:pt>
                <c:pt idx="8">
                  <c:v>27.2</c:v>
                </c:pt>
                <c:pt idx="9">
                  <c:v>4</c:v>
                </c:pt>
                <c:pt idx="10">
                  <c:v>24.8</c:v>
                </c:pt>
                <c:pt idx="11">
                  <c:v>21.21</c:v>
                </c:pt>
                <c:pt idx="12">
                  <c:v>38.799999999999997</c:v>
                </c:pt>
                <c:pt idx="13">
                  <c:v>40.200000000000003</c:v>
                </c:pt>
                <c:pt idx="14">
                  <c:v>34.5</c:v>
                </c:pt>
                <c:pt idx="15">
                  <c:v>37.590000000000003</c:v>
                </c:pt>
                <c:pt idx="16">
                  <c:v>52.6</c:v>
                </c:pt>
                <c:pt idx="17">
                  <c:v>56.1</c:v>
                </c:pt>
                <c:pt idx="18">
                  <c:v>70</c:v>
                </c:pt>
                <c:pt idx="19">
                  <c:v>70</c:v>
                </c:pt>
                <c:pt idx="20">
                  <c:v>70</c:v>
                </c:pt>
                <c:pt idx="21">
                  <c:v>70</c:v>
                </c:pt>
                <c:pt idx="22">
                  <c:v>70</c:v>
                </c:pt>
                <c:pt idx="23">
                  <c:v>70</c:v>
                </c:pt>
                <c:pt idx="24">
                  <c:v>70</c:v>
                </c:pt>
                <c:pt idx="25">
                  <c:v>70</c:v>
                </c:pt>
                <c:pt idx="26">
                  <c:v>70</c:v>
                </c:pt>
                <c:pt idx="27">
                  <c:v>57.98</c:v>
                </c:pt>
                <c:pt idx="28">
                  <c:v>52.81</c:v>
                </c:pt>
                <c:pt idx="29">
                  <c:v>53.29</c:v>
                </c:pt>
                <c:pt idx="30">
                  <c:v>63.03</c:v>
                </c:pt>
                <c:pt idx="31">
                  <c:v>61.74</c:v>
                </c:pt>
                <c:pt idx="32">
                  <c:v>51.2</c:v>
                </c:pt>
                <c:pt idx="33">
                  <c:v>38.83</c:v>
                </c:pt>
                <c:pt idx="34">
                  <c:v>4</c:v>
                </c:pt>
                <c:pt idx="35">
                  <c:v>10.5</c:v>
                </c:pt>
                <c:pt idx="36">
                  <c:v>41.1</c:v>
                </c:pt>
                <c:pt idx="37">
                  <c:v>65.540000000000006</c:v>
                </c:pt>
                <c:pt idx="38">
                  <c:v>70</c:v>
                </c:pt>
                <c:pt idx="39">
                  <c:v>70</c:v>
                </c:pt>
                <c:pt idx="40">
                  <c:v>70</c:v>
                </c:pt>
                <c:pt idx="41">
                  <c:v>69.739999999999995</c:v>
                </c:pt>
                <c:pt idx="42">
                  <c:v>64.489999999999995</c:v>
                </c:pt>
                <c:pt idx="43">
                  <c:v>70</c:v>
                </c:pt>
                <c:pt idx="44">
                  <c:v>70</c:v>
                </c:pt>
                <c:pt idx="45">
                  <c:v>76.319999999999993</c:v>
                </c:pt>
                <c:pt idx="46">
                  <c:v>74.23</c:v>
                </c:pt>
                <c:pt idx="47">
                  <c:v>70</c:v>
                </c:pt>
                <c:pt idx="48">
                  <c:v>70</c:v>
                </c:pt>
                <c:pt idx="49">
                  <c:v>70</c:v>
                </c:pt>
                <c:pt idx="50">
                  <c:v>70</c:v>
                </c:pt>
                <c:pt idx="51">
                  <c:v>70</c:v>
                </c:pt>
                <c:pt idx="52">
                  <c:v>70.33</c:v>
                </c:pt>
                <c:pt idx="53">
                  <c:v>72.95</c:v>
                </c:pt>
                <c:pt idx="54">
                  <c:v>88.45</c:v>
                </c:pt>
                <c:pt idx="55">
                  <c:v>120</c:v>
                </c:pt>
                <c:pt idx="56">
                  <c:v>120</c:v>
                </c:pt>
                <c:pt idx="57">
                  <c:v>120</c:v>
                </c:pt>
                <c:pt idx="58">
                  <c:v>120</c:v>
                </c:pt>
                <c:pt idx="59">
                  <c:v>120</c:v>
                </c:pt>
                <c:pt idx="60">
                  <c:v>120</c:v>
                </c:pt>
                <c:pt idx="61">
                  <c:v>140</c:v>
                </c:pt>
                <c:pt idx="62">
                  <c:v>140</c:v>
                </c:pt>
                <c:pt idx="63">
                  <c:v>140</c:v>
                </c:pt>
                <c:pt idx="64">
                  <c:v>105</c:v>
                </c:pt>
                <c:pt idx="65">
                  <c:v>105</c:v>
                </c:pt>
                <c:pt idx="66">
                  <c:v>140</c:v>
                </c:pt>
                <c:pt idx="67">
                  <c:v>140</c:v>
                </c:pt>
                <c:pt idx="68">
                  <c:v>140</c:v>
                </c:pt>
                <c:pt idx="69">
                  <c:v>124.45</c:v>
                </c:pt>
                <c:pt idx="70">
                  <c:v>105</c:v>
                </c:pt>
                <c:pt idx="71">
                  <c:v>88.21</c:v>
                </c:pt>
                <c:pt idx="72">
                  <c:v>99.77</c:v>
                </c:pt>
                <c:pt idx="73">
                  <c:v>127.64</c:v>
                </c:pt>
                <c:pt idx="74">
                  <c:v>136.72</c:v>
                </c:pt>
                <c:pt idx="75">
                  <c:v>135.09</c:v>
                </c:pt>
                <c:pt idx="76">
                  <c:v>125.63</c:v>
                </c:pt>
                <c:pt idx="77">
                  <c:v>140</c:v>
                </c:pt>
                <c:pt idx="78">
                  <c:v>140</c:v>
                </c:pt>
                <c:pt idx="79">
                  <c:v>140</c:v>
                </c:pt>
                <c:pt idx="80">
                  <c:v>140</c:v>
                </c:pt>
                <c:pt idx="81">
                  <c:v>140</c:v>
                </c:pt>
                <c:pt idx="82">
                  <c:v>140</c:v>
                </c:pt>
                <c:pt idx="83">
                  <c:v>140</c:v>
                </c:pt>
                <c:pt idx="84">
                  <c:v>105.04</c:v>
                </c:pt>
                <c:pt idx="85">
                  <c:v>105</c:v>
                </c:pt>
                <c:pt idx="86">
                  <c:v>105</c:v>
                </c:pt>
                <c:pt idx="87">
                  <c:v>105</c:v>
                </c:pt>
                <c:pt idx="88">
                  <c:v>104.28</c:v>
                </c:pt>
                <c:pt idx="89">
                  <c:v>83.49</c:v>
                </c:pt>
                <c:pt idx="90">
                  <c:v>82.3</c:v>
                </c:pt>
                <c:pt idx="91">
                  <c:v>72.23</c:v>
                </c:pt>
                <c:pt idx="92">
                  <c:v>81.33</c:v>
                </c:pt>
                <c:pt idx="93">
                  <c:v>108.82</c:v>
                </c:pt>
                <c:pt idx="94">
                  <c:v>119.84</c:v>
                </c:pt>
                <c:pt idx="95">
                  <c:v>120</c:v>
                </c:pt>
                <c:pt idx="96">
                  <c:v>120</c:v>
                </c:pt>
                <c:pt idx="97">
                  <c:v>120</c:v>
                </c:pt>
                <c:pt idx="98">
                  <c:v>119.6</c:v>
                </c:pt>
                <c:pt idx="99">
                  <c:v>115.22</c:v>
                </c:pt>
                <c:pt idx="100">
                  <c:v>120</c:v>
                </c:pt>
                <c:pt idx="101">
                  <c:v>138.25</c:v>
                </c:pt>
                <c:pt idx="102">
                  <c:v>129.15</c:v>
                </c:pt>
                <c:pt idx="103">
                  <c:v>120</c:v>
                </c:pt>
                <c:pt idx="104">
                  <c:v>99.43</c:v>
                </c:pt>
                <c:pt idx="105">
                  <c:v>79.48</c:v>
                </c:pt>
                <c:pt idx="106">
                  <c:v>80.58</c:v>
                </c:pt>
                <c:pt idx="107">
                  <c:v>74.58</c:v>
                </c:pt>
                <c:pt idx="108">
                  <c:v>108.72</c:v>
                </c:pt>
                <c:pt idx="109">
                  <c:v>120</c:v>
                </c:pt>
                <c:pt idx="110">
                  <c:v>120</c:v>
                </c:pt>
                <c:pt idx="111">
                  <c:v>120.75</c:v>
                </c:pt>
                <c:pt idx="112">
                  <c:v>126.68</c:v>
                </c:pt>
                <c:pt idx="113">
                  <c:v>120</c:v>
                </c:pt>
                <c:pt idx="114">
                  <c:v>114.23</c:v>
                </c:pt>
                <c:pt idx="115">
                  <c:v>119.32</c:v>
                </c:pt>
                <c:pt idx="116">
                  <c:v>117.7</c:v>
                </c:pt>
                <c:pt idx="117">
                  <c:v>120</c:v>
                </c:pt>
                <c:pt idx="118">
                  <c:v>120</c:v>
                </c:pt>
                <c:pt idx="119">
                  <c:v>120</c:v>
                </c:pt>
                <c:pt idx="120">
                  <c:v>120</c:v>
                </c:pt>
                <c:pt idx="121">
                  <c:v>120</c:v>
                </c:pt>
                <c:pt idx="122">
                  <c:v>140</c:v>
                </c:pt>
                <c:pt idx="123">
                  <c:v>105</c:v>
                </c:pt>
                <c:pt idx="124">
                  <c:v>105</c:v>
                </c:pt>
                <c:pt idx="125">
                  <c:v>105</c:v>
                </c:pt>
                <c:pt idx="126">
                  <c:v>101.21</c:v>
                </c:pt>
                <c:pt idx="127">
                  <c:v>91.49</c:v>
                </c:pt>
                <c:pt idx="128">
                  <c:v>88.46</c:v>
                </c:pt>
                <c:pt idx="129">
                  <c:v>94.86</c:v>
                </c:pt>
                <c:pt idx="130">
                  <c:v>94.07</c:v>
                </c:pt>
                <c:pt idx="131">
                  <c:v>97.02</c:v>
                </c:pt>
                <c:pt idx="132">
                  <c:v>92.13</c:v>
                </c:pt>
                <c:pt idx="133">
                  <c:v>81.3</c:v>
                </c:pt>
                <c:pt idx="134">
                  <c:v>84.09</c:v>
                </c:pt>
                <c:pt idx="135">
                  <c:v>91.64</c:v>
                </c:pt>
                <c:pt idx="136">
                  <c:v>102.34</c:v>
                </c:pt>
                <c:pt idx="137">
                  <c:v>105</c:v>
                </c:pt>
                <c:pt idx="138">
                  <c:v>105</c:v>
                </c:pt>
                <c:pt idx="139">
                  <c:v>104.76</c:v>
                </c:pt>
                <c:pt idx="140">
                  <c:v>103.6</c:v>
                </c:pt>
                <c:pt idx="141">
                  <c:v>104.81</c:v>
                </c:pt>
                <c:pt idx="142">
                  <c:v>104.32</c:v>
                </c:pt>
                <c:pt idx="143">
                  <c:v>105</c:v>
                </c:pt>
                <c:pt idx="144">
                  <c:v>100.27</c:v>
                </c:pt>
                <c:pt idx="145">
                  <c:v>83.08</c:v>
                </c:pt>
                <c:pt idx="146">
                  <c:v>57.54</c:v>
                </c:pt>
                <c:pt idx="147">
                  <c:v>54.57</c:v>
                </c:pt>
                <c:pt idx="148">
                  <c:v>71.23</c:v>
                </c:pt>
                <c:pt idx="149">
                  <c:v>67.64</c:v>
                </c:pt>
                <c:pt idx="150">
                  <c:v>98.57</c:v>
                </c:pt>
                <c:pt idx="151">
                  <c:v>85</c:v>
                </c:pt>
                <c:pt idx="152">
                  <c:v>85</c:v>
                </c:pt>
                <c:pt idx="153">
                  <c:v>85</c:v>
                </c:pt>
                <c:pt idx="154">
                  <c:v>85</c:v>
                </c:pt>
                <c:pt idx="155">
                  <c:v>85</c:v>
                </c:pt>
                <c:pt idx="156">
                  <c:v>85</c:v>
                </c:pt>
                <c:pt idx="157">
                  <c:v>85</c:v>
                </c:pt>
                <c:pt idx="158">
                  <c:v>82.74</c:v>
                </c:pt>
                <c:pt idx="159">
                  <c:v>62.82</c:v>
                </c:pt>
                <c:pt idx="160">
                  <c:v>51.59</c:v>
                </c:pt>
                <c:pt idx="161">
                  <c:v>56.13</c:v>
                </c:pt>
                <c:pt idx="162">
                  <c:v>50.08</c:v>
                </c:pt>
                <c:pt idx="163">
                  <c:v>54.84</c:v>
                </c:pt>
                <c:pt idx="164">
                  <c:v>61.8</c:v>
                </c:pt>
                <c:pt idx="165">
                  <c:v>52.5</c:v>
                </c:pt>
                <c:pt idx="166">
                  <c:v>64.06</c:v>
                </c:pt>
                <c:pt idx="167">
                  <c:v>78.849999999999994</c:v>
                </c:pt>
                <c:pt idx="168">
                  <c:v>85</c:v>
                </c:pt>
                <c:pt idx="169">
                  <c:v>78.64</c:v>
                </c:pt>
                <c:pt idx="170">
                  <c:v>55.37</c:v>
                </c:pt>
                <c:pt idx="171">
                  <c:v>29.52</c:v>
                </c:pt>
                <c:pt idx="172">
                  <c:v>20.9</c:v>
                </c:pt>
                <c:pt idx="173">
                  <c:v>4</c:v>
                </c:pt>
                <c:pt idx="174">
                  <c:v>4</c:v>
                </c:pt>
                <c:pt idx="175">
                  <c:v>4</c:v>
                </c:pt>
                <c:pt idx="176">
                  <c:v>16.73</c:v>
                </c:pt>
                <c:pt idx="177">
                  <c:v>28.46</c:v>
                </c:pt>
                <c:pt idx="178">
                  <c:v>21.78</c:v>
                </c:pt>
                <c:pt idx="179">
                  <c:v>6.68</c:v>
                </c:pt>
                <c:pt idx="180">
                  <c:v>10.9</c:v>
                </c:pt>
                <c:pt idx="181">
                  <c:v>4</c:v>
                </c:pt>
              </c:numCache>
            </c:numRef>
          </c:val>
          <c:extLst>
            <c:ext xmlns:c16="http://schemas.microsoft.com/office/drawing/2014/chart" uri="{C3380CC4-5D6E-409C-BE32-E72D297353CC}">
              <c16:uniqueId val="{00000002-0B3E-43FE-ACD0-DB3AE13CCEAC}"/>
            </c:ext>
          </c:extLst>
        </c:ser>
        <c:ser>
          <c:idx val="3"/>
          <c:order val="3"/>
          <c:tx>
            <c:v>Storage</c:v>
          </c:tx>
          <c:spPr>
            <a:solidFill>
              <a:schemeClr val="accent4"/>
            </a:solidFill>
            <a:ln>
              <a:noFill/>
            </a:ln>
            <a:effectLst/>
          </c:spPr>
          <c:val>
            <c:numRef>
              <c:f>'Figure 21_Tables 12 13 14'!$F$5:$F$186</c:f>
              <c:numCache>
                <c:formatCode>0.00</c:formatCode>
                <c:ptCount val="1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24.2</c:v>
                </c:pt>
                <c:pt idx="19">
                  <c:v>33.229999999999997</c:v>
                </c:pt>
                <c:pt idx="20">
                  <c:v>36.54</c:v>
                </c:pt>
                <c:pt idx="21">
                  <c:v>20.6</c:v>
                </c:pt>
                <c:pt idx="22">
                  <c:v>9.6999999999999993</c:v>
                </c:pt>
                <c:pt idx="23">
                  <c:v>21.5</c:v>
                </c:pt>
                <c:pt idx="24">
                  <c:v>46.36</c:v>
                </c:pt>
                <c:pt idx="25">
                  <c:v>27.45</c:v>
                </c:pt>
                <c:pt idx="26">
                  <c:v>0</c:v>
                </c:pt>
                <c:pt idx="27">
                  <c:v>0</c:v>
                </c:pt>
                <c:pt idx="28">
                  <c:v>0</c:v>
                </c:pt>
                <c:pt idx="29">
                  <c:v>0</c:v>
                </c:pt>
                <c:pt idx="30">
                  <c:v>0</c:v>
                </c:pt>
                <c:pt idx="31">
                  <c:v>0</c:v>
                </c:pt>
                <c:pt idx="32">
                  <c:v>0</c:v>
                </c:pt>
                <c:pt idx="33">
                  <c:v>0</c:v>
                </c:pt>
                <c:pt idx="34">
                  <c:v>0</c:v>
                </c:pt>
                <c:pt idx="35">
                  <c:v>0</c:v>
                </c:pt>
                <c:pt idx="36">
                  <c:v>0</c:v>
                </c:pt>
                <c:pt idx="37">
                  <c:v>0</c:v>
                </c:pt>
                <c:pt idx="38">
                  <c:v>38.47</c:v>
                </c:pt>
                <c:pt idx="39">
                  <c:v>23.9</c:v>
                </c:pt>
                <c:pt idx="40">
                  <c:v>36.58</c:v>
                </c:pt>
                <c:pt idx="41">
                  <c:v>0</c:v>
                </c:pt>
                <c:pt idx="42">
                  <c:v>0</c:v>
                </c:pt>
                <c:pt idx="43">
                  <c:v>0.3</c:v>
                </c:pt>
                <c:pt idx="44">
                  <c:v>26.4</c:v>
                </c:pt>
                <c:pt idx="45">
                  <c:v>42.68</c:v>
                </c:pt>
                <c:pt idx="46">
                  <c:v>41.47</c:v>
                </c:pt>
                <c:pt idx="47">
                  <c:v>36.99</c:v>
                </c:pt>
                <c:pt idx="48">
                  <c:v>24.8</c:v>
                </c:pt>
                <c:pt idx="49">
                  <c:v>22</c:v>
                </c:pt>
                <c:pt idx="50">
                  <c:v>0</c:v>
                </c:pt>
                <c:pt idx="51">
                  <c:v>16.100000000000001</c:v>
                </c:pt>
                <c:pt idx="52">
                  <c:v>32.770000000000003</c:v>
                </c:pt>
                <c:pt idx="53">
                  <c:v>35.94</c:v>
                </c:pt>
                <c:pt idx="54">
                  <c:v>42.05</c:v>
                </c:pt>
                <c:pt idx="55">
                  <c:v>50.4</c:v>
                </c:pt>
                <c:pt idx="56">
                  <c:v>57.01</c:v>
                </c:pt>
                <c:pt idx="57">
                  <c:v>70.209999999999994</c:v>
                </c:pt>
                <c:pt idx="58">
                  <c:v>78.38</c:v>
                </c:pt>
                <c:pt idx="59">
                  <c:v>87.43</c:v>
                </c:pt>
                <c:pt idx="60">
                  <c:v>74.459999999999994</c:v>
                </c:pt>
                <c:pt idx="61">
                  <c:v>73.77</c:v>
                </c:pt>
                <c:pt idx="62">
                  <c:v>69.44</c:v>
                </c:pt>
                <c:pt idx="63">
                  <c:v>66.209999999999994</c:v>
                </c:pt>
                <c:pt idx="64">
                  <c:v>8.1</c:v>
                </c:pt>
                <c:pt idx="65">
                  <c:v>15</c:v>
                </c:pt>
                <c:pt idx="66">
                  <c:v>60.86</c:v>
                </c:pt>
                <c:pt idx="67">
                  <c:v>58.87</c:v>
                </c:pt>
                <c:pt idx="68">
                  <c:v>47.3</c:v>
                </c:pt>
                <c:pt idx="69">
                  <c:v>24.85</c:v>
                </c:pt>
                <c:pt idx="70">
                  <c:v>6.1</c:v>
                </c:pt>
                <c:pt idx="71">
                  <c:v>0</c:v>
                </c:pt>
                <c:pt idx="72">
                  <c:v>0</c:v>
                </c:pt>
                <c:pt idx="73">
                  <c:v>25.97</c:v>
                </c:pt>
                <c:pt idx="74">
                  <c:v>25.98</c:v>
                </c:pt>
                <c:pt idx="75">
                  <c:v>25.41</c:v>
                </c:pt>
                <c:pt idx="76">
                  <c:v>24.17</c:v>
                </c:pt>
                <c:pt idx="77">
                  <c:v>48.11</c:v>
                </c:pt>
                <c:pt idx="78">
                  <c:v>32.299999999999997</c:v>
                </c:pt>
                <c:pt idx="79">
                  <c:v>39.61</c:v>
                </c:pt>
                <c:pt idx="80">
                  <c:v>44.17</c:v>
                </c:pt>
                <c:pt idx="81">
                  <c:v>41.37</c:v>
                </c:pt>
                <c:pt idx="82">
                  <c:v>35.58</c:v>
                </c:pt>
                <c:pt idx="83">
                  <c:v>30.95</c:v>
                </c:pt>
                <c:pt idx="84">
                  <c:v>15.16</c:v>
                </c:pt>
                <c:pt idx="85">
                  <c:v>14.53</c:v>
                </c:pt>
                <c:pt idx="86">
                  <c:v>6.2</c:v>
                </c:pt>
                <c:pt idx="87">
                  <c:v>0</c:v>
                </c:pt>
                <c:pt idx="88">
                  <c:v>0</c:v>
                </c:pt>
                <c:pt idx="89">
                  <c:v>0</c:v>
                </c:pt>
                <c:pt idx="90">
                  <c:v>0</c:v>
                </c:pt>
                <c:pt idx="91">
                  <c:v>0</c:v>
                </c:pt>
                <c:pt idx="92">
                  <c:v>0</c:v>
                </c:pt>
                <c:pt idx="93">
                  <c:v>0</c:v>
                </c:pt>
                <c:pt idx="94">
                  <c:v>0</c:v>
                </c:pt>
                <c:pt idx="95">
                  <c:v>4</c:v>
                </c:pt>
                <c:pt idx="96">
                  <c:v>0</c:v>
                </c:pt>
                <c:pt idx="97">
                  <c:v>11.5</c:v>
                </c:pt>
                <c:pt idx="98">
                  <c:v>0</c:v>
                </c:pt>
                <c:pt idx="99">
                  <c:v>0</c:v>
                </c:pt>
                <c:pt idx="100">
                  <c:v>0</c:v>
                </c:pt>
                <c:pt idx="101">
                  <c:v>24.25</c:v>
                </c:pt>
                <c:pt idx="102">
                  <c:v>23.35</c:v>
                </c:pt>
                <c:pt idx="103">
                  <c:v>6.9</c:v>
                </c:pt>
                <c:pt idx="104">
                  <c:v>0</c:v>
                </c:pt>
                <c:pt idx="105">
                  <c:v>0</c:v>
                </c:pt>
                <c:pt idx="106">
                  <c:v>0</c:v>
                </c:pt>
                <c:pt idx="107">
                  <c:v>0</c:v>
                </c:pt>
                <c:pt idx="108">
                  <c:v>0</c:v>
                </c:pt>
                <c:pt idx="109">
                  <c:v>9.4</c:v>
                </c:pt>
                <c:pt idx="110">
                  <c:v>18.3</c:v>
                </c:pt>
                <c:pt idx="111">
                  <c:v>25.24</c:v>
                </c:pt>
                <c:pt idx="112">
                  <c:v>26.72</c:v>
                </c:pt>
                <c:pt idx="113">
                  <c:v>2.5</c:v>
                </c:pt>
                <c:pt idx="114">
                  <c:v>0</c:v>
                </c:pt>
                <c:pt idx="115">
                  <c:v>0</c:v>
                </c:pt>
                <c:pt idx="116">
                  <c:v>0</c:v>
                </c:pt>
                <c:pt idx="117">
                  <c:v>8.6</c:v>
                </c:pt>
                <c:pt idx="118">
                  <c:v>4.4000000000000004</c:v>
                </c:pt>
                <c:pt idx="119">
                  <c:v>24.88</c:v>
                </c:pt>
                <c:pt idx="120">
                  <c:v>24.68</c:v>
                </c:pt>
                <c:pt idx="121">
                  <c:v>22.72</c:v>
                </c:pt>
                <c:pt idx="122">
                  <c:v>33.4</c:v>
                </c:pt>
                <c:pt idx="123">
                  <c:v>22.44</c:v>
                </c:pt>
                <c:pt idx="124">
                  <c:v>14</c:v>
                </c:pt>
                <c:pt idx="125">
                  <c:v>0</c:v>
                </c:pt>
                <c:pt idx="126">
                  <c:v>0</c:v>
                </c:pt>
                <c:pt idx="127">
                  <c:v>0</c:v>
                </c:pt>
                <c:pt idx="128">
                  <c:v>0</c:v>
                </c:pt>
                <c:pt idx="129">
                  <c:v>0</c:v>
                </c:pt>
                <c:pt idx="130">
                  <c:v>0</c:v>
                </c:pt>
                <c:pt idx="131">
                  <c:v>0</c:v>
                </c:pt>
                <c:pt idx="132">
                  <c:v>0</c:v>
                </c:pt>
                <c:pt idx="133">
                  <c:v>0</c:v>
                </c:pt>
                <c:pt idx="134">
                  <c:v>0</c:v>
                </c:pt>
                <c:pt idx="135">
                  <c:v>0</c:v>
                </c:pt>
                <c:pt idx="136">
                  <c:v>0</c:v>
                </c:pt>
                <c:pt idx="137">
                  <c:v>1.8</c:v>
                </c:pt>
                <c:pt idx="138">
                  <c:v>0</c:v>
                </c:pt>
                <c:pt idx="139">
                  <c:v>0</c:v>
                </c:pt>
                <c:pt idx="140">
                  <c:v>0</c:v>
                </c:pt>
                <c:pt idx="141">
                  <c:v>0</c:v>
                </c:pt>
                <c:pt idx="142">
                  <c:v>0</c:v>
                </c:pt>
                <c:pt idx="143">
                  <c:v>11</c:v>
                </c:pt>
                <c:pt idx="144">
                  <c:v>0</c:v>
                </c:pt>
                <c:pt idx="145">
                  <c:v>0</c:v>
                </c:pt>
                <c:pt idx="146">
                  <c:v>0</c:v>
                </c:pt>
                <c:pt idx="147">
                  <c:v>0</c:v>
                </c:pt>
                <c:pt idx="148">
                  <c:v>0</c:v>
                </c:pt>
                <c:pt idx="149">
                  <c:v>0</c:v>
                </c:pt>
                <c:pt idx="150">
                  <c:v>0</c:v>
                </c:pt>
                <c:pt idx="151">
                  <c:v>20.3</c:v>
                </c:pt>
                <c:pt idx="152">
                  <c:v>6.1</c:v>
                </c:pt>
                <c:pt idx="153">
                  <c:v>18.2</c:v>
                </c:pt>
                <c:pt idx="154">
                  <c:v>16.100000000000001</c:v>
                </c:pt>
                <c:pt idx="155">
                  <c:v>0</c:v>
                </c:pt>
                <c:pt idx="156">
                  <c:v>0</c:v>
                </c:pt>
                <c:pt idx="157">
                  <c:v>10.3</c:v>
                </c:pt>
                <c:pt idx="158">
                  <c:v>0</c:v>
                </c:pt>
                <c:pt idx="159">
                  <c:v>0</c:v>
                </c:pt>
                <c:pt idx="160">
                  <c:v>0</c:v>
                </c:pt>
                <c:pt idx="161">
                  <c:v>0</c:v>
                </c:pt>
                <c:pt idx="162">
                  <c:v>0</c:v>
                </c:pt>
                <c:pt idx="163">
                  <c:v>0</c:v>
                </c:pt>
                <c:pt idx="164">
                  <c:v>0</c:v>
                </c:pt>
                <c:pt idx="165">
                  <c:v>0</c:v>
                </c:pt>
                <c:pt idx="166">
                  <c:v>0</c:v>
                </c:pt>
                <c:pt idx="167">
                  <c:v>0</c:v>
                </c:pt>
                <c:pt idx="168">
                  <c:v>3.3</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numCache>
            </c:numRef>
          </c:val>
          <c:extLst>
            <c:ext xmlns:c16="http://schemas.microsoft.com/office/drawing/2014/chart" uri="{C3380CC4-5D6E-409C-BE32-E72D297353CC}">
              <c16:uniqueId val="{00000003-0B3E-43FE-ACD0-DB3AE13CCEAC}"/>
            </c:ext>
          </c:extLst>
        </c:ser>
        <c:ser>
          <c:idx val="4"/>
          <c:order val="4"/>
          <c:tx>
            <c:v>Continental Europe</c:v>
          </c:tx>
          <c:spPr>
            <a:solidFill>
              <a:schemeClr val="accent5"/>
            </a:solidFill>
            <a:ln>
              <a:noFill/>
            </a:ln>
            <a:effectLst/>
          </c:spPr>
          <c:val>
            <c:numRef>
              <c:f>'Figure 21_Tables 12 13 14'!$I$5:$I$186</c:f>
              <c:numCache>
                <c:formatCode>0.00</c:formatCode>
                <c:ptCount val="1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18.329999999999998</c:v>
                </c:pt>
                <c:pt idx="81">
                  <c:v>13.93</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numCache>
            </c:numRef>
          </c:val>
          <c:extLst>
            <c:ext xmlns:c16="http://schemas.microsoft.com/office/drawing/2014/chart" uri="{C3380CC4-5D6E-409C-BE32-E72D297353CC}">
              <c16:uniqueId val="{00000004-0B3E-43FE-ACD0-DB3AE13CCEAC}"/>
            </c:ext>
          </c:extLst>
        </c:ser>
        <c:dLbls>
          <c:showLegendKey val="0"/>
          <c:showVal val="0"/>
          <c:showCatName val="0"/>
          <c:showSerName val="0"/>
          <c:showPercent val="0"/>
          <c:showBubbleSize val="0"/>
        </c:dLbls>
        <c:axId val="743155896"/>
        <c:axId val="743156224"/>
      </c:areaChart>
      <c:lineChart>
        <c:grouping val="standard"/>
        <c:varyColors val="0"/>
        <c:ser>
          <c:idx val="5"/>
          <c:order val="5"/>
          <c:tx>
            <c:v>NTS demand</c:v>
          </c:tx>
          <c:spPr>
            <a:ln w="28575" cap="rnd">
              <a:solidFill>
                <a:schemeClr val="accent6"/>
              </a:solidFill>
              <a:round/>
            </a:ln>
            <a:effectLst/>
          </c:spPr>
          <c:marker>
            <c:symbol val="none"/>
          </c:marker>
          <c:val>
            <c:numRef>
              <c:f>'Figure 21_Tables 12 13 14'!$H$5:$H$186</c:f>
              <c:numCache>
                <c:formatCode>0.00</c:formatCode>
                <c:ptCount val="182"/>
                <c:pt idx="0">
                  <c:v>188.07000000000002</c:v>
                </c:pt>
                <c:pt idx="1">
                  <c:v>175.56</c:v>
                </c:pt>
                <c:pt idx="2">
                  <c:v>164.87</c:v>
                </c:pt>
                <c:pt idx="3">
                  <c:v>180.69</c:v>
                </c:pt>
                <c:pt idx="4">
                  <c:v>177.39</c:v>
                </c:pt>
                <c:pt idx="5">
                  <c:v>180.84</c:v>
                </c:pt>
                <c:pt idx="6">
                  <c:v>167.25</c:v>
                </c:pt>
                <c:pt idx="7">
                  <c:v>146.80000000000001</c:v>
                </c:pt>
                <c:pt idx="8">
                  <c:v>155.19999999999999</c:v>
                </c:pt>
                <c:pt idx="9">
                  <c:v>154</c:v>
                </c:pt>
                <c:pt idx="10">
                  <c:v>174.8</c:v>
                </c:pt>
                <c:pt idx="11">
                  <c:v>184.21</c:v>
                </c:pt>
                <c:pt idx="12">
                  <c:v>196.8</c:v>
                </c:pt>
                <c:pt idx="13">
                  <c:v>201.2</c:v>
                </c:pt>
                <c:pt idx="14">
                  <c:v>194.5</c:v>
                </c:pt>
                <c:pt idx="15">
                  <c:v>197.59</c:v>
                </c:pt>
                <c:pt idx="16">
                  <c:v>198.6</c:v>
                </c:pt>
                <c:pt idx="17">
                  <c:v>208.1</c:v>
                </c:pt>
                <c:pt idx="18">
                  <c:v>242.2</c:v>
                </c:pt>
                <c:pt idx="19">
                  <c:v>261.5</c:v>
                </c:pt>
                <c:pt idx="20">
                  <c:v>256</c:v>
                </c:pt>
                <c:pt idx="21">
                  <c:v>237.6</c:v>
                </c:pt>
                <c:pt idx="22">
                  <c:v>222.7</c:v>
                </c:pt>
                <c:pt idx="23">
                  <c:v>244.5</c:v>
                </c:pt>
                <c:pt idx="24">
                  <c:v>291.5</c:v>
                </c:pt>
                <c:pt idx="25">
                  <c:v>252.5</c:v>
                </c:pt>
                <c:pt idx="26">
                  <c:v>228</c:v>
                </c:pt>
                <c:pt idx="27">
                  <c:v>220.98</c:v>
                </c:pt>
                <c:pt idx="28">
                  <c:v>214.81</c:v>
                </c:pt>
                <c:pt idx="29">
                  <c:v>214.29</c:v>
                </c:pt>
                <c:pt idx="30">
                  <c:v>221.03</c:v>
                </c:pt>
                <c:pt idx="31">
                  <c:v>223.74</c:v>
                </c:pt>
                <c:pt idx="32">
                  <c:v>208.20000000000002</c:v>
                </c:pt>
                <c:pt idx="33">
                  <c:v>193.83</c:v>
                </c:pt>
                <c:pt idx="34">
                  <c:v>171</c:v>
                </c:pt>
                <c:pt idx="35">
                  <c:v>181.5</c:v>
                </c:pt>
                <c:pt idx="36">
                  <c:v>205.1</c:v>
                </c:pt>
                <c:pt idx="37">
                  <c:v>232.54</c:v>
                </c:pt>
                <c:pt idx="38">
                  <c:v>288</c:v>
                </c:pt>
                <c:pt idx="39">
                  <c:v>267.89999999999998</c:v>
                </c:pt>
                <c:pt idx="40">
                  <c:v>283.89999999999998</c:v>
                </c:pt>
                <c:pt idx="41">
                  <c:v>241.73999999999998</c:v>
                </c:pt>
                <c:pt idx="42">
                  <c:v>234.49</c:v>
                </c:pt>
                <c:pt idx="43">
                  <c:v>234.3</c:v>
                </c:pt>
                <c:pt idx="44">
                  <c:v>264.39999999999998</c:v>
                </c:pt>
                <c:pt idx="45">
                  <c:v>301</c:v>
                </c:pt>
                <c:pt idx="46">
                  <c:v>292.7</c:v>
                </c:pt>
                <c:pt idx="47">
                  <c:v>283.89999999999998</c:v>
                </c:pt>
                <c:pt idx="48">
                  <c:v>275.8</c:v>
                </c:pt>
                <c:pt idx="49">
                  <c:v>272</c:v>
                </c:pt>
                <c:pt idx="50">
                  <c:v>253</c:v>
                </c:pt>
                <c:pt idx="51">
                  <c:v>271.10000000000002</c:v>
                </c:pt>
                <c:pt idx="52">
                  <c:v>281.10000000000002</c:v>
                </c:pt>
                <c:pt idx="53">
                  <c:v>292.89999999999998</c:v>
                </c:pt>
                <c:pt idx="54">
                  <c:v>312.5</c:v>
                </c:pt>
                <c:pt idx="55">
                  <c:v>356.4</c:v>
                </c:pt>
                <c:pt idx="56">
                  <c:v>364</c:v>
                </c:pt>
                <c:pt idx="57">
                  <c:v>376.2</c:v>
                </c:pt>
                <c:pt idx="58">
                  <c:v>377.7</c:v>
                </c:pt>
                <c:pt idx="59">
                  <c:v>403.9</c:v>
                </c:pt>
                <c:pt idx="60">
                  <c:v>385.1</c:v>
                </c:pt>
                <c:pt idx="61">
                  <c:v>409.7</c:v>
                </c:pt>
                <c:pt idx="62">
                  <c:v>406.7</c:v>
                </c:pt>
                <c:pt idx="63">
                  <c:v>409</c:v>
                </c:pt>
                <c:pt idx="64">
                  <c:v>309.10000000000002</c:v>
                </c:pt>
                <c:pt idx="65">
                  <c:v>314</c:v>
                </c:pt>
                <c:pt idx="66">
                  <c:v>401.4</c:v>
                </c:pt>
                <c:pt idx="67">
                  <c:v>403.4</c:v>
                </c:pt>
                <c:pt idx="68">
                  <c:v>382</c:v>
                </c:pt>
                <c:pt idx="69">
                  <c:v>344.3</c:v>
                </c:pt>
                <c:pt idx="70">
                  <c:v>305.10000000000002</c:v>
                </c:pt>
                <c:pt idx="71">
                  <c:v>286.20999999999998</c:v>
                </c:pt>
                <c:pt idx="72">
                  <c:v>298.77000000000004</c:v>
                </c:pt>
                <c:pt idx="73">
                  <c:v>351.6</c:v>
                </c:pt>
                <c:pt idx="74">
                  <c:v>355.7</c:v>
                </c:pt>
                <c:pt idx="75">
                  <c:v>351.5</c:v>
                </c:pt>
                <c:pt idx="76">
                  <c:v>341.8</c:v>
                </c:pt>
                <c:pt idx="77">
                  <c:v>375.9</c:v>
                </c:pt>
                <c:pt idx="78">
                  <c:v>355.3</c:v>
                </c:pt>
                <c:pt idx="79">
                  <c:v>365</c:v>
                </c:pt>
                <c:pt idx="80">
                  <c:v>407.5</c:v>
                </c:pt>
                <c:pt idx="81">
                  <c:v>403.3</c:v>
                </c:pt>
                <c:pt idx="82">
                  <c:v>377.8</c:v>
                </c:pt>
                <c:pt idx="83">
                  <c:v>354.4</c:v>
                </c:pt>
                <c:pt idx="84">
                  <c:v>304.2</c:v>
                </c:pt>
                <c:pt idx="85">
                  <c:v>303.10000000000002</c:v>
                </c:pt>
                <c:pt idx="86">
                  <c:v>296.2</c:v>
                </c:pt>
                <c:pt idx="87">
                  <c:v>288</c:v>
                </c:pt>
                <c:pt idx="88">
                  <c:v>282.28000000000003</c:v>
                </c:pt>
                <c:pt idx="89">
                  <c:v>270.49</c:v>
                </c:pt>
                <c:pt idx="90">
                  <c:v>268.3</c:v>
                </c:pt>
                <c:pt idx="91">
                  <c:v>260.23</c:v>
                </c:pt>
                <c:pt idx="92">
                  <c:v>268.33</c:v>
                </c:pt>
                <c:pt idx="93">
                  <c:v>293.82</c:v>
                </c:pt>
                <c:pt idx="94">
                  <c:v>303.84000000000003</c:v>
                </c:pt>
                <c:pt idx="95">
                  <c:v>304</c:v>
                </c:pt>
                <c:pt idx="96">
                  <c:v>312</c:v>
                </c:pt>
                <c:pt idx="97">
                  <c:v>320.5</c:v>
                </c:pt>
                <c:pt idx="98">
                  <c:v>311.60000000000002</c:v>
                </c:pt>
                <c:pt idx="99">
                  <c:v>303.22000000000003</c:v>
                </c:pt>
                <c:pt idx="100">
                  <c:v>296</c:v>
                </c:pt>
                <c:pt idx="101">
                  <c:v>341.5</c:v>
                </c:pt>
                <c:pt idx="102">
                  <c:v>336.5</c:v>
                </c:pt>
                <c:pt idx="103">
                  <c:v>303.89999999999998</c:v>
                </c:pt>
                <c:pt idx="104">
                  <c:v>285.43</c:v>
                </c:pt>
                <c:pt idx="105">
                  <c:v>255.48</c:v>
                </c:pt>
                <c:pt idx="106">
                  <c:v>258.58</c:v>
                </c:pt>
                <c:pt idx="107">
                  <c:v>257.58</c:v>
                </c:pt>
                <c:pt idx="108">
                  <c:v>299.71999999999997</c:v>
                </c:pt>
                <c:pt idx="109">
                  <c:v>312.39999999999998</c:v>
                </c:pt>
                <c:pt idx="110">
                  <c:v>313.3</c:v>
                </c:pt>
                <c:pt idx="111">
                  <c:v>330</c:v>
                </c:pt>
                <c:pt idx="112">
                  <c:v>335.4</c:v>
                </c:pt>
                <c:pt idx="113">
                  <c:v>296.5</c:v>
                </c:pt>
                <c:pt idx="114">
                  <c:v>292.22999999999996</c:v>
                </c:pt>
                <c:pt idx="115">
                  <c:v>295.32</c:v>
                </c:pt>
                <c:pt idx="116">
                  <c:v>278.70000000000005</c:v>
                </c:pt>
                <c:pt idx="117">
                  <c:v>293.60000000000002</c:v>
                </c:pt>
                <c:pt idx="118">
                  <c:v>296.39999999999998</c:v>
                </c:pt>
                <c:pt idx="119">
                  <c:v>322.10000000000002</c:v>
                </c:pt>
                <c:pt idx="120">
                  <c:v>324.3</c:v>
                </c:pt>
                <c:pt idx="121">
                  <c:v>313.5</c:v>
                </c:pt>
                <c:pt idx="122">
                  <c:v>354.4</c:v>
                </c:pt>
                <c:pt idx="123">
                  <c:v>309.2</c:v>
                </c:pt>
                <c:pt idx="124">
                  <c:v>289</c:v>
                </c:pt>
                <c:pt idx="125">
                  <c:v>269</c:v>
                </c:pt>
                <c:pt idx="126">
                  <c:v>237.21</c:v>
                </c:pt>
                <c:pt idx="127">
                  <c:v>234.48999999999998</c:v>
                </c:pt>
                <c:pt idx="128">
                  <c:v>235.45999999999998</c:v>
                </c:pt>
                <c:pt idx="129">
                  <c:v>250.86</c:v>
                </c:pt>
                <c:pt idx="130">
                  <c:v>261.07</c:v>
                </c:pt>
                <c:pt idx="131">
                  <c:v>268.02</c:v>
                </c:pt>
                <c:pt idx="132">
                  <c:v>262.13</c:v>
                </c:pt>
                <c:pt idx="133">
                  <c:v>248.29999999999998</c:v>
                </c:pt>
                <c:pt idx="134">
                  <c:v>251.09</c:v>
                </c:pt>
                <c:pt idx="135">
                  <c:v>258.64</c:v>
                </c:pt>
                <c:pt idx="136">
                  <c:v>264.34000000000003</c:v>
                </c:pt>
                <c:pt idx="137">
                  <c:v>253.8</c:v>
                </c:pt>
                <c:pt idx="138">
                  <c:v>247</c:v>
                </c:pt>
                <c:pt idx="139">
                  <c:v>260.76</c:v>
                </c:pt>
                <c:pt idx="140">
                  <c:v>269.60000000000002</c:v>
                </c:pt>
                <c:pt idx="141">
                  <c:v>266.81</c:v>
                </c:pt>
                <c:pt idx="142">
                  <c:v>275.32</c:v>
                </c:pt>
                <c:pt idx="143">
                  <c:v>277</c:v>
                </c:pt>
                <c:pt idx="144">
                  <c:v>274.27</c:v>
                </c:pt>
                <c:pt idx="145">
                  <c:v>260.08</c:v>
                </c:pt>
                <c:pt idx="146">
                  <c:v>238.54000000000002</c:v>
                </c:pt>
                <c:pt idx="147">
                  <c:v>230.57</c:v>
                </c:pt>
                <c:pt idx="148">
                  <c:v>246.23000000000002</c:v>
                </c:pt>
                <c:pt idx="149">
                  <c:v>243.64</c:v>
                </c:pt>
                <c:pt idx="150">
                  <c:v>272.57</c:v>
                </c:pt>
                <c:pt idx="151">
                  <c:v>272.3</c:v>
                </c:pt>
                <c:pt idx="152">
                  <c:v>264.10000000000002</c:v>
                </c:pt>
                <c:pt idx="153">
                  <c:v>278.2</c:v>
                </c:pt>
                <c:pt idx="154">
                  <c:v>271.10000000000002</c:v>
                </c:pt>
                <c:pt idx="155">
                  <c:v>260</c:v>
                </c:pt>
                <c:pt idx="156">
                  <c:v>265</c:v>
                </c:pt>
                <c:pt idx="157">
                  <c:v>269.3</c:v>
                </c:pt>
                <c:pt idx="158">
                  <c:v>255.73999999999998</c:v>
                </c:pt>
                <c:pt idx="159">
                  <c:v>241.82</c:v>
                </c:pt>
                <c:pt idx="160">
                  <c:v>229.58999999999997</c:v>
                </c:pt>
                <c:pt idx="161">
                  <c:v>234.13</c:v>
                </c:pt>
                <c:pt idx="162">
                  <c:v>220.07999999999998</c:v>
                </c:pt>
                <c:pt idx="163">
                  <c:v>226.84</c:v>
                </c:pt>
                <c:pt idx="164">
                  <c:v>232.79999999999998</c:v>
                </c:pt>
                <c:pt idx="165">
                  <c:v>220.5</c:v>
                </c:pt>
                <c:pt idx="166">
                  <c:v>218.06</c:v>
                </c:pt>
                <c:pt idx="167">
                  <c:v>228.85000000000002</c:v>
                </c:pt>
                <c:pt idx="168">
                  <c:v>235.3</c:v>
                </c:pt>
                <c:pt idx="169">
                  <c:v>227.64</c:v>
                </c:pt>
                <c:pt idx="170">
                  <c:v>222.37</c:v>
                </c:pt>
                <c:pt idx="171">
                  <c:v>219.52</c:v>
                </c:pt>
                <c:pt idx="172">
                  <c:v>203.9</c:v>
                </c:pt>
                <c:pt idx="173">
                  <c:v>175</c:v>
                </c:pt>
                <c:pt idx="174">
                  <c:v>182</c:v>
                </c:pt>
                <c:pt idx="175">
                  <c:v>185</c:v>
                </c:pt>
                <c:pt idx="176">
                  <c:v>187.73</c:v>
                </c:pt>
                <c:pt idx="177">
                  <c:v>190.46</c:v>
                </c:pt>
                <c:pt idx="178">
                  <c:v>192.78</c:v>
                </c:pt>
                <c:pt idx="179">
                  <c:v>177.68</c:v>
                </c:pt>
                <c:pt idx="180">
                  <c:v>177.9</c:v>
                </c:pt>
                <c:pt idx="181">
                  <c:v>179</c:v>
                </c:pt>
              </c:numCache>
            </c:numRef>
          </c:val>
          <c:smooth val="0"/>
          <c:extLst>
            <c:ext xmlns:c16="http://schemas.microsoft.com/office/drawing/2014/chart" uri="{C3380CC4-5D6E-409C-BE32-E72D297353CC}">
              <c16:uniqueId val="{00000005-0B3E-43FE-ACD0-DB3AE13CCEAC}"/>
            </c:ext>
          </c:extLst>
        </c:ser>
        <c:dLbls>
          <c:showLegendKey val="0"/>
          <c:showVal val="0"/>
          <c:showCatName val="0"/>
          <c:showSerName val="0"/>
          <c:showPercent val="0"/>
          <c:showBubbleSize val="0"/>
        </c:dLbls>
        <c:marker val="1"/>
        <c:smooth val="0"/>
        <c:axId val="743155896"/>
        <c:axId val="743156224"/>
      </c:lineChart>
      <c:dateAx>
        <c:axId val="743155896"/>
        <c:scaling>
          <c:orientation val="minMax"/>
        </c:scaling>
        <c:delete val="1"/>
        <c:axPos val="b"/>
        <c:numFmt formatCode="m/d/yyyy" sourceLinked="1"/>
        <c:majorTickMark val="out"/>
        <c:minorTickMark val="none"/>
        <c:tickLblPos val="nextTo"/>
        <c:crossAx val="743156224"/>
        <c:crosses val="autoZero"/>
        <c:auto val="0"/>
        <c:lblOffset val="100"/>
        <c:baseTimeUnit val="days"/>
        <c:majorUnit val="1"/>
        <c:majorTimeUnit val="months"/>
        <c:minorUnit val="1"/>
        <c:minorTimeUnit val="months"/>
      </c:dateAx>
      <c:valAx>
        <c:axId val="743156224"/>
        <c:scaling>
          <c:orientation val="minMax"/>
          <c:max val="4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GB"/>
                  <a:t>mcm/d</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743155896"/>
        <c:crosses val="autoZero"/>
        <c:crossBetween val="between"/>
        <c:majorUnit val="50"/>
      </c:valAx>
      <c:spPr>
        <a:noFill/>
        <a:ln>
          <a:noFill/>
        </a:ln>
        <a:effectLst/>
      </c:spPr>
    </c:plotArea>
    <c:legend>
      <c:legendPos val="b"/>
      <c:layout>
        <c:manualLayout>
          <c:xMode val="edge"/>
          <c:yMode val="edge"/>
          <c:x val="0.16726785144118753"/>
          <c:y val="0.93357843359530157"/>
          <c:w val="0.71431629758265525"/>
          <c:h val="3.687541295011562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862659107926"/>
          <c:y val="3.7935019568287459E-2"/>
          <c:w val="0.85080669212812943"/>
          <c:h val="0.81608663979671858"/>
        </c:manualLayout>
      </c:layout>
      <c:barChart>
        <c:barDir val="col"/>
        <c:grouping val="stacked"/>
        <c:varyColors val="0"/>
        <c:ser>
          <c:idx val="0"/>
          <c:order val="0"/>
          <c:tx>
            <c:v>UKCS</c:v>
          </c:tx>
          <c:spPr>
            <a:solidFill>
              <a:schemeClr val="accent1"/>
            </a:solidFill>
            <a:ln>
              <a:noFill/>
            </a:ln>
            <a:effectLst/>
          </c:spPr>
          <c:invertIfNegative val="0"/>
          <c:val>
            <c:numRef>
              <c:f>'Figures 22_23_Table 15'!$C$3:$C$17</c:f>
              <c:numCache>
                <c:formatCode>General</c:formatCode>
                <c:ptCount val="15"/>
                <c:pt idx="0">
                  <c:v>84</c:v>
                </c:pt>
                <c:pt idx="1">
                  <c:v>86</c:v>
                </c:pt>
                <c:pt idx="2">
                  <c:v>90</c:v>
                </c:pt>
                <c:pt idx="3">
                  <c:v>91</c:v>
                </c:pt>
                <c:pt idx="4">
                  <c:v>89</c:v>
                </c:pt>
                <c:pt idx="5">
                  <c:v>88</c:v>
                </c:pt>
                <c:pt idx="6">
                  <c:v>91</c:v>
                </c:pt>
                <c:pt idx="7">
                  <c:v>89</c:v>
                </c:pt>
                <c:pt idx="8">
                  <c:v>80</c:v>
                </c:pt>
                <c:pt idx="9">
                  <c:v>81</c:v>
                </c:pt>
                <c:pt idx="10">
                  <c:v>81</c:v>
                </c:pt>
                <c:pt idx="11">
                  <c:v>81</c:v>
                </c:pt>
                <c:pt idx="12">
                  <c:v>82</c:v>
                </c:pt>
                <c:pt idx="13">
                  <c:v>89</c:v>
                </c:pt>
                <c:pt idx="14">
                  <c:v>88</c:v>
                </c:pt>
              </c:numCache>
            </c:numRef>
          </c:val>
          <c:extLst>
            <c:ext xmlns:c16="http://schemas.microsoft.com/office/drawing/2014/chart" uri="{C3380CC4-5D6E-409C-BE32-E72D297353CC}">
              <c16:uniqueId val="{00000000-582C-4D3C-AFF7-935F71A081C7}"/>
            </c:ext>
          </c:extLst>
        </c:ser>
        <c:ser>
          <c:idx val="1"/>
          <c:order val="1"/>
          <c:tx>
            <c:v>Norway</c:v>
          </c:tx>
          <c:spPr>
            <a:solidFill>
              <a:schemeClr val="accent2"/>
            </a:solidFill>
            <a:ln>
              <a:noFill/>
            </a:ln>
            <a:effectLst/>
          </c:spPr>
          <c:invertIfNegative val="0"/>
          <c:val>
            <c:numRef>
              <c:f>'Figures 22_23_Table 15'!$D$3:$D$17</c:f>
              <c:numCache>
                <c:formatCode>General</c:formatCode>
                <c:ptCount val="15"/>
                <c:pt idx="0">
                  <c:v>77</c:v>
                </c:pt>
                <c:pt idx="1">
                  <c:v>88</c:v>
                </c:pt>
                <c:pt idx="2">
                  <c:v>106</c:v>
                </c:pt>
                <c:pt idx="3">
                  <c:v>106</c:v>
                </c:pt>
                <c:pt idx="4">
                  <c:v>106</c:v>
                </c:pt>
                <c:pt idx="5">
                  <c:v>106</c:v>
                </c:pt>
                <c:pt idx="6">
                  <c:v>106</c:v>
                </c:pt>
                <c:pt idx="7">
                  <c:v>118.45</c:v>
                </c:pt>
                <c:pt idx="8">
                  <c:v>127.46</c:v>
                </c:pt>
                <c:pt idx="9">
                  <c:v>106</c:v>
                </c:pt>
                <c:pt idx="10">
                  <c:v>106</c:v>
                </c:pt>
                <c:pt idx="11">
                  <c:v>92.96</c:v>
                </c:pt>
                <c:pt idx="12">
                  <c:v>93</c:v>
                </c:pt>
                <c:pt idx="13">
                  <c:v>91</c:v>
                </c:pt>
                <c:pt idx="14">
                  <c:v>86</c:v>
                </c:pt>
              </c:numCache>
            </c:numRef>
          </c:val>
          <c:extLst>
            <c:ext xmlns:c16="http://schemas.microsoft.com/office/drawing/2014/chart" uri="{C3380CC4-5D6E-409C-BE32-E72D297353CC}">
              <c16:uniqueId val="{00000001-582C-4D3C-AFF7-935F71A081C7}"/>
            </c:ext>
          </c:extLst>
        </c:ser>
        <c:ser>
          <c:idx val="2"/>
          <c:order val="2"/>
          <c:tx>
            <c:v>LNG</c:v>
          </c:tx>
          <c:spPr>
            <a:solidFill>
              <a:schemeClr val="accent3"/>
            </a:solidFill>
            <a:ln>
              <a:noFill/>
            </a:ln>
            <a:effectLst/>
          </c:spPr>
          <c:invertIfNegative val="0"/>
          <c:val>
            <c:numRef>
              <c:f>'Figures 22_23_Table 15'!$F$3:$F$17</c:f>
              <c:numCache>
                <c:formatCode>General</c:formatCode>
                <c:ptCount val="15"/>
                <c:pt idx="0">
                  <c:v>89.8</c:v>
                </c:pt>
                <c:pt idx="1">
                  <c:v>90</c:v>
                </c:pt>
                <c:pt idx="2">
                  <c:v>90</c:v>
                </c:pt>
                <c:pt idx="3">
                  <c:v>90</c:v>
                </c:pt>
                <c:pt idx="4">
                  <c:v>90</c:v>
                </c:pt>
                <c:pt idx="5">
                  <c:v>103.88</c:v>
                </c:pt>
                <c:pt idx="6">
                  <c:v>114.12</c:v>
                </c:pt>
                <c:pt idx="7">
                  <c:v>140</c:v>
                </c:pt>
                <c:pt idx="8">
                  <c:v>140</c:v>
                </c:pt>
                <c:pt idx="9">
                  <c:v>104.67</c:v>
                </c:pt>
                <c:pt idx="10">
                  <c:v>90</c:v>
                </c:pt>
                <c:pt idx="11">
                  <c:v>90</c:v>
                </c:pt>
                <c:pt idx="12">
                  <c:v>90</c:v>
                </c:pt>
                <c:pt idx="13">
                  <c:v>90</c:v>
                </c:pt>
                <c:pt idx="14">
                  <c:v>86.28</c:v>
                </c:pt>
              </c:numCache>
            </c:numRef>
          </c:val>
          <c:extLst>
            <c:ext xmlns:c16="http://schemas.microsoft.com/office/drawing/2014/chart" uri="{C3380CC4-5D6E-409C-BE32-E72D297353CC}">
              <c16:uniqueId val="{00000002-582C-4D3C-AFF7-935F71A081C7}"/>
            </c:ext>
          </c:extLst>
        </c:ser>
        <c:ser>
          <c:idx val="3"/>
          <c:order val="3"/>
          <c:tx>
            <c:v>Storage</c:v>
          </c:tx>
          <c:spPr>
            <a:solidFill>
              <a:schemeClr val="accent4"/>
            </a:solidFill>
            <a:ln>
              <a:noFill/>
            </a:ln>
            <a:effectLst/>
          </c:spPr>
          <c:invertIfNegative val="0"/>
          <c:val>
            <c:numRef>
              <c:f>'Figures 22_23_Table 15'!$G$3:$G$17</c:f>
              <c:numCache>
                <c:formatCode>General</c:formatCode>
                <c:ptCount val="15"/>
                <c:pt idx="0">
                  <c:v>0</c:v>
                </c:pt>
                <c:pt idx="1">
                  <c:v>1.4</c:v>
                </c:pt>
                <c:pt idx="2">
                  <c:v>69.2</c:v>
                </c:pt>
                <c:pt idx="3">
                  <c:v>42.2</c:v>
                </c:pt>
                <c:pt idx="4">
                  <c:v>34.5</c:v>
                </c:pt>
                <c:pt idx="5">
                  <c:v>97.02</c:v>
                </c:pt>
                <c:pt idx="6">
                  <c:v>95.99</c:v>
                </c:pt>
                <c:pt idx="7">
                  <c:v>100.04</c:v>
                </c:pt>
                <c:pt idx="8">
                  <c:v>91.35</c:v>
                </c:pt>
                <c:pt idx="9">
                  <c:v>68.83</c:v>
                </c:pt>
                <c:pt idx="10">
                  <c:v>34.11</c:v>
                </c:pt>
                <c:pt idx="11">
                  <c:v>9.74</c:v>
                </c:pt>
                <c:pt idx="12">
                  <c:v>0</c:v>
                </c:pt>
                <c:pt idx="13">
                  <c:v>4.8</c:v>
                </c:pt>
                <c:pt idx="14">
                  <c:v>0</c:v>
                </c:pt>
              </c:numCache>
            </c:numRef>
          </c:val>
          <c:extLst>
            <c:ext xmlns:c16="http://schemas.microsoft.com/office/drawing/2014/chart" uri="{C3380CC4-5D6E-409C-BE32-E72D297353CC}">
              <c16:uniqueId val="{00000003-582C-4D3C-AFF7-935F71A081C7}"/>
            </c:ext>
          </c:extLst>
        </c:ser>
        <c:ser>
          <c:idx val="4"/>
          <c:order val="4"/>
          <c:tx>
            <c:v>Continental Europe</c:v>
          </c:tx>
          <c:spPr>
            <a:solidFill>
              <a:schemeClr val="accent5"/>
            </a:solidFill>
            <a:ln>
              <a:noFill/>
            </a:ln>
            <a:effectLst/>
          </c:spPr>
          <c:invertIfNegative val="0"/>
          <c:val>
            <c:numRef>
              <c:f>'Figures 22_23_Table 15'!$E$3:$E$17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582C-4D3C-AFF7-935F71A081C7}"/>
            </c:ext>
          </c:extLst>
        </c:ser>
        <c:dLbls>
          <c:showLegendKey val="0"/>
          <c:showVal val="0"/>
          <c:showCatName val="0"/>
          <c:showSerName val="0"/>
          <c:showPercent val="0"/>
          <c:showBubbleSize val="0"/>
        </c:dLbls>
        <c:gapWidth val="150"/>
        <c:overlap val="100"/>
        <c:axId val="743155896"/>
        <c:axId val="743156224"/>
      </c:barChart>
      <c:lineChart>
        <c:grouping val="standard"/>
        <c:varyColors val="0"/>
        <c:ser>
          <c:idx val="6"/>
          <c:order val="5"/>
          <c:tx>
            <c:v>Storage deliverability</c:v>
          </c:tx>
          <c:spPr>
            <a:ln w="28575" cap="rnd">
              <a:solidFill>
                <a:schemeClr val="accent1">
                  <a:lumMod val="60000"/>
                </a:schemeClr>
              </a:solidFill>
              <a:round/>
            </a:ln>
            <a:effectLst/>
          </c:spPr>
          <c:marker>
            <c:symbol val="none"/>
          </c:marker>
          <c:val>
            <c:numRef>
              <c:f>'Figures 22_23_Table 15'!$I$3:$I$17</c:f>
              <c:numCache>
                <c:formatCode>General</c:formatCode>
                <c:ptCount val="15"/>
                <c:pt idx="0">
                  <c:v>0.88750639168229073</c:v>
                </c:pt>
                <c:pt idx="1">
                  <c:v>0.89406851883415706</c:v>
                </c:pt>
                <c:pt idx="2">
                  <c:v>0.89406851883415706</c:v>
                </c:pt>
                <c:pt idx="3">
                  <c:v>0.85026418953468552</c:v>
                </c:pt>
                <c:pt idx="4">
                  <c:v>0.82844724731549335</c:v>
                </c:pt>
                <c:pt idx="5">
                  <c:v>0.81251065280381796</c:v>
                </c:pt>
                <c:pt idx="6">
                  <c:v>0.75276972899267081</c:v>
                </c:pt>
                <c:pt idx="7">
                  <c:v>0.67709221066984826</c:v>
                </c:pt>
                <c:pt idx="8">
                  <c:v>0.58888699505709896</c:v>
                </c:pt>
                <c:pt idx="9">
                  <c:v>0.51457303562297596</c:v>
                </c:pt>
                <c:pt idx="10">
                  <c:v>0.46744503153229933</c:v>
                </c:pt>
                <c:pt idx="11">
                  <c:v>0.44903698653485596</c:v>
                </c:pt>
                <c:pt idx="12">
                  <c:v>0.44903698653485596</c:v>
                </c:pt>
                <c:pt idx="13">
                  <c:v>0.45159365945116753</c:v>
                </c:pt>
                <c:pt idx="14">
                  <c:v>0.45159365945116753</c:v>
                </c:pt>
              </c:numCache>
            </c:numRef>
          </c:val>
          <c:smooth val="0"/>
          <c:extLst>
            <c:ext xmlns:c16="http://schemas.microsoft.com/office/drawing/2014/chart" uri="{C3380CC4-5D6E-409C-BE32-E72D297353CC}">
              <c16:uniqueId val="{00000005-582C-4D3C-AFF7-935F71A081C7}"/>
            </c:ext>
          </c:extLst>
        </c:ser>
        <c:dLbls>
          <c:showLegendKey val="0"/>
          <c:showVal val="0"/>
          <c:showCatName val="0"/>
          <c:showSerName val="0"/>
          <c:showPercent val="0"/>
          <c:showBubbleSize val="0"/>
        </c:dLbls>
        <c:marker val="1"/>
        <c:smooth val="0"/>
        <c:axId val="1652226216"/>
        <c:axId val="1652221296"/>
      </c:lineChart>
      <c:dateAx>
        <c:axId val="743155896"/>
        <c:scaling>
          <c:orientation val="minMax"/>
        </c:scaling>
        <c:delete val="1"/>
        <c:axPos val="b"/>
        <c:numFmt formatCode="m/d/yyyy" sourceLinked="1"/>
        <c:majorTickMark val="out"/>
        <c:minorTickMark val="none"/>
        <c:tickLblPos val="nextTo"/>
        <c:crossAx val="743156224"/>
        <c:crosses val="autoZero"/>
        <c:auto val="0"/>
        <c:lblOffset val="100"/>
        <c:baseTimeUnit val="days"/>
        <c:majorUnit val="1"/>
        <c:majorTimeUnit val="months"/>
        <c:minorUnit val="1"/>
        <c:minorTimeUnit val="months"/>
      </c:dateAx>
      <c:valAx>
        <c:axId val="743156224"/>
        <c:scaling>
          <c:orientation val="minMax"/>
          <c:max val="4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43155896"/>
        <c:crosses val="autoZero"/>
        <c:crossBetween val="between"/>
        <c:majorUnit val="50"/>
      </c:valAx>
      <c:valAx>
        <c:axId val="16522212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652226216"/>
        <c:crosses val="max"/>
        <c:crossBetween val="between"/>
      </c:valAx>
      <c:catAx>
        <c:axId val="1652226216"/>
        <c:scaling>
          <c:orientation val="minMax"/>
        </c:scaling>
        <c:delete val="1"/>
        <c:axPos val="b"/>
        <c:majorTickMark val="out"/>
        <c:minorTickMark val="none"/>
        <c:tickLblPos val="nextTo"/>
        <c:crossAx val="1652221296"/>
        <c:crosses val="autoZero"/>
        <c:auto val="1"/>
        <c:lblAlgn val="ctr"/>
        <c:lblOffset val="100"/>
        <c:noMultiLvlLbl val="0"/>
      </c:catAx>
      <c:spPr>
        <a:noFill/>
        <a:ln>
          <a:noFill/>
        </a:ln>
        <a:effectLst/>
      </c:spPr>
    </c:plotArea>
    <c:legend>
      <c:legendPos val="b"/>
      <c:layout>
        <c:manualLayout>
          <c:xMode val="edge"/>
          <c:yMode val="edge"/>
          <c:x val="0.16726785144118753"/>
          <c:y val="0.93357843359530157"/>
          <c:w val="0.83273218750238365"/>
          <c:h val="3.687541295011562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5209235209235209E-3"/>
          <c:y val="0.4229951471893351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725316492884086"/>
          <c:y val="0.13901697539606112"/>
          <c:w val="0.80726469797335954"/>
          <c:h val="0.80829698445967635"/>
        </c:manualLayout>
      </c:layout>
      <c:barChart>
        <c:barDir val="col"/>
        <c:grouping val="clustered"/>
        <c:varyColors val="0"/>
        <c:ser>
          <c:idx val="0"/>
          <c:order val="0"/>
          <c:tx>
            <c:strRef>
              <c:f>'Figure 1'!$C$8</c:f>
              <c:strCache>
                <c:ptCount val="1"/>
                <c:pt idx="0">
                  <c:v>2021/22</c:v>
                </c:pt>
              </c:strCache>
            </c:strRef>
          </c:tx>
          <c:spPr>
            <a:solidFill>
              <a:srgbClr val="04764B"/>
            </a:solidFill>
            <a:ln>
              <a:noFill/>
            </a:ln>
            <a:effectLst/>
          </c:spPr>
          <c:invertIfNegative val="0"/>
          <c:cat>
            <c:numRef>
              <c:f>'Figure 1'!$D$3:$N$3</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cat>
          <c:val>
            <c:numRef>
              <c:f>'Figure 1'!$D$8:$N$8</c:f>
              <c:numCache>
                <c:formatCode>0.0</c:formatCode>
                <c:ptCount val="11"/>
                <c:pt idx="0">
                  <c:v>0</c:v>
                </c:pt>
                <c:pt idx="1">
                  <c:v>8</c:v>
                </c:pt>
                <c:pt idx="2">
                  <c:v>20</c:v>
                </c:pt>
                <c:pt idx="3">
                  <c:v>29</c:v>
                </c:pt>
                <c:pt idx="4">
                  <c:v>32</c:v>
                </c:pt>
                <c:pt idx="5">
                  <c:v>26</c:v>
                </c:pt>
                <c:pt idx="6">
                  <c:v>32</c:v>
                </c:pt>
                <c:pt idx="7">
                  <c:v>18</c:v>
                </c:pt>
                <c:pt idx="8">
                  <c:v>15</c:v>
                </c:pt>
                <c:pt idx="9">
                  <c:v>2</c:v>
                </c:pt>
                <c:pt idx="10">
                  <c:v>0</c:v>
                </c:pt>
              </c:numCache>
            </c:numRef>
          </c:val>
          <c:extLst>
            <c:ext xmlns:c16="http://schemas.microsoft.com/office/drawing/2014/chart" uri="{C3380CC4-5D6E-409C-BE32-E72D297353CC}">
              <c16:uniqueId val="{00000000-C555-4817-BF0F-C807A3D9F2DA}"/>
            </c:ext>
          </c:extLst>
        </c:ser>
        <c:dLbls>
          <c:showLegendKey val="0"/>
          <c:showVal val="0"/>
          <c:showCatName val="0"/>
          <c:showSerName val="0"/>
          <c:showPercent val="0"/>
          <c:showBubbleSize val="0"/>
        </c:dLbls>
        <c:gapWidth val="20"/>
        <c:axId val="629050936"/>
        <c:axId val="842623880"/>
      </c:barChart>
      <c:catAx>
        <c:axId val="629050936"/>
        <c:scaling>
          <c:orientation val="minMax"/>
        </c:scaling>
        <c:delete val="1"/>
        <c:axPos val="b"/>
        <c:numFmt formatCode="General" sourceLinked="1"/>
        <c:majorTickMark val="none"/>
        <c:minorTickMark val="none"/>
        <c:tickLblPos val="nextTo"/>
        <c:crossAx val="842623880"/>
        <c:crosses val="autoZero"/>
        <c:auto val="1"/>
        <c:lblAlgn val="ctr"/>
        <c:lblOffset val="100"/>
        <c:noMultiLvlLbl val="0"/>
      </c:catAx>
      <c:valAx>
        <c:axId val="842623880"/>
        <c:scaling>
          <c:orientation val="minMax"/>
          <c:max val="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050936"/>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862659107926"/>
          <c:y val="3.7935019568287459E-2"/>
          <c:w val="0.85080669212812943"/>
          <c:h val="0.81608663979671858"/>
        </c:manualLayout>
      </c:layout>
      <c:barChart>
        <c:barDir val="col"/>
        <c:grouping val="stacked"/>
        <c:varyColors val="0"/>
        <c:ser>
          <c:idx val="0"/>
          <c:order val="0"/>
          <c:tx>
            <c:v>UKCS</c:v>
          </c:tx>
          <c:spPr>
            <a:solidFill>
              <a:schemeClr val="accent1"/>
            </a:solidFill>
            <a:ln>
              <a:noFill/>
            </a:ln>
            <a:effectLst/>
          </c:spPr>
          <c:invertIfNegative val="0"/>
          <c:val>
            <c:numRef>
              <c:f>'Figures 22_23_Table 15'!$C$27:$C$41</c:f>
              <c:numCache>
                <c:formatCode>General</c:formatCode>
                <c:ptCount val="15"/>
                <c:pt idx="0">
                  <c:v>84</c:v>
                </c:pt>
                <c:pt idx="1">
                  <c:v>86</c:v>
                </c:pt>
                <c:pt idx="2">
                  <c:v>90</c:v>
                </c:pt>
                <c:pt idx="3">
                  <c:v>91</c:v>
                </c:pt>
                <c:pt idx="4">
                  <c:v>89</c:v>
                </c:pt>
                <c:pt idx="5">
                  <c:v>88</c:v>
                </c:pt>
                <c:pt idx="6">
                  <c:v>91</c:v>
                </c:pt>
                <c:pt idx="7">
                  <c:v>89</c:v>
                </c:pt>
                <c:pt idx="8">
                  <c:v>80</c:v>
                </c:pt>
                <c:pt idx="9">
                  <c:v>81</c:v>
                </c:pt>
                <c:pt idx="10">
                  <c:v>81</c:v>
                </c:pt>
                <c:pt idx="11">
                  <c:v>81</c:v>
                </c:pt>
                <c:pt idx="12">
                  <c:v>82</c:v>
                </c:pt>
                <c:pt idx="13">
                  <c:v>89</c:v>
                </c:pt>
                <c:pt idx="14">
                  <c:v>88</c:v>
                </c:pt>
              </c:numCache>
            </c:numRef>
          </c:val>
          <c:extLst>
            <c:ext xmlns:c16="http://schemas.microsoft.com/office/drawing/2014/chart" uri="{C3380CC4-5D6E-409C-BE32-E72D297353CC}">
              <c16:uniqueId val="{00000000-F994-4C0C-BFCA-F2AF52C4B90D}"/>
            </c:ext>
          </c:extLst>
        </c:ser>
        <c:ser>
          <c:idx val="1"/>
          <c:order val="1"/>
          <c:tx>
            <c:v>Norway</c:v>
          </c:tx>
          <c:spPr>
            <a:solidFill>
              <a:schemeClr val="accent2"/>
            </a:solidFill>
            <a:ln>
              <a:noFill/>
            </a:ln>
            <a:effectLst/>
          </c:spPr>
          <c:invertIfNegative val="0"/>
          <c:val>
            <c:numRef>
              <c:f>'Figures 22_23_Table 15'!$D$27:$D$41</c:f>
              <c:numCache>
                <c:formatCode>General</c:formatCode>
                <c:ptCount val="15"/>
                <c:pt idx="0">
                  <c:v>77</c:v>
                </c:pt>
                <c:pt idx="1">
                  <c:v>88</c:v>
                </c:pt>
                <c:pt idx="2">
                  <c:v>106</c:v>
                </c:pt>
                <c:pt idx="3">
                  <c:v>106</c:v>
                </c:pt>
                <c:pt idx="4">
                  <c:v>106</c:v>
                </c:pt>
                <c:pt idx="5">
                  <c:v>130</c:v>
                </c:pt>
                <c:pt idx="6">
                  <c:v>130</c:v>
                </c:pt>
                <c:pt idx="7">
                  <c:v>130</c:v>
                </c:pt>
                <c:pt idx="8">
                  <c:v>130</c:v>
                </c:pt>
                <c:pt idx="9">
                  <c:v>115.02</c:v>
                </c:pt>
                <c:pt idx="10">
                  <c:v>106</c:v>
                </c:pt>
                <c:pt idx="11">
                  <c:v>94.68</c:v>
                </c:pt>
                <c:pt idx="12">
                  <c:v>93</c:v>
                </c:pt>
                <c:pt idx="13">
                  <c:v>91</c:v>
                </c:pt>
                <c:pt idx="14">
                  <c:v>86</c:v>
                </c:pt>
              </c:numCache>
            </c:numRef>
          </c:val>
          <c:extLst>
            <c:ext xmlns:c16="http://schemas.microsoft.com/office/drawing/2014/chart" uri="{C3380CC4-5D6E-409C-BE32-E72D297353CC}">
              <c16:uniqueId val="{00000001-F994-4C0C-BFCA-F2AF52C4B90D}"/>
            </c:ext>
          </c:extLst>
        </c:ser>
        <c:ser>
          <c:idx val="2"/>
          <c:order val="2"/>
          <c:tx>
            <c:v>LNG</c:v>
          </c:tx>
          <c:spPr>
            <a:solidFill>
              <a:schemeClr val="accent3"/>
            </a:solidFill>
            <a:ln>
              <a:noFill/>
            </a:ln>
            <a:effectLst/>
          </c:spPr>
          <c:invertIfNegative val="0"/>
          <c:val>
            <c:numRef>
              <c:f>'Figures 22_23_Table 15'!$F$27:$F$41</c:f>
              <c:numCache>
                <c:formatCode>General</c:formatCode>
                <c:ptCount val="15"/>
                <c:pt idx="0">
                  <c:v>85</c:v>
                </c:pt>
                <c:pt idx="1">
                  <c:v>85</c:v>
                </c:pt>
                <c:pt idx="2">
                  <c:v>125.45</c:v>
                </c:pt>
                <c:pt idx="3">
                  <c:v>103.78</c:v>
                </c:pt>
                <c:pt idx="4">
                  <c:v>98.95</c:v>
                </c:pt>
                <c:pt idx="5">
                  <c:v>140</c:v>
                </c:pt>
                <c:pt idx="6">
                  <c:v>140</c:v>
                </c:pt>
                <c:pt idx="7">
                  <c:v>140</c:v>
                </c:pt>
                <c:pt idx="8">
                  <c:v>140</c:v>
                </c:pt>
                <c:pt idx="9">
                  <c:v>140</c:v>
                </c:pt>
                <c:pt idx="10">
                  <c:v>104.01</c:v>
                </c:pt>
                <c:pt idx="11">
                  <c:v>90</c:v>
                </c:pt>
                <c:pt idx="12">
                  <c:v>90</c:v>
                </c:pt>
                <c:pt idx="13">
                  <c:v>90</c:v>
                </c:pt>
                <c:pt idx="14">
                  <c:v>86.28</c:v>
                </c:pt>
              </c:numCache>
            </c:numRef>
          </c:val>
          <c:extLst>
            <c:ext xmlns:c16="http://schemas.microsoft.com/office/drawing/2014/chart" uri="{C3380CC4-5D6E-409C-BE32-E72D297353CC}">
              <c16:uniqueId val="{00000002-F994-4C0C-BFCA-F2AF52C4B90D}"/>
            </c:ext>
          </c:extLst>
        </c:ser>
        <c:ser>
          <c:idx val="3"/>
          <c:order val="3"/>
          <c:tx>
            <c:v>Storage</c:v>
          </c:tx>
          <c:spPr>
            <a:solidFill>
              <a:schemeClr val="accent4"/>
            </a:solidFill>
            <a:ln>
              <a:noFill/>
            </a:ln>
            <a:effectLst/>
          </c:spPr>
          <c:invertIfNegative val="0"/>
          <c:val>
            <c:numRef>
              <c:f>'Figures 22_23_Table 15'!$G$27:$G$41</c:f>
              <c:numCache>
                <c:formatCode>General</c:formatCode>
                <c:ptCount val="15"/>
                <c:pt idx="0">
                  <c:v>0</c:v>
                </c:pt>
                <c:pt idx="1">
                  <c:v>6.4</c:v>
                </c:pt>
                <c:pt idx="2">
                  <c:v>33.75</c:v>
                </c:pt>
                <c:pt idx="3">
                  <c:v>28.42</c:v>
                </c:pt>
                <c:pt idx="4">
                  <c:v>25.56</c:v>
                </c:pt>
                <c:pt idx="5">
                  <c:v>33.61</c:v>
                </c:pt>
                <c:pt idx="6">
                  <c:v>31.14</c:v>
                </c:pt>
                <c:pt idx="7">
                  <c:v>28.6</c:v>
                </c:pt>
                <c:pt idx="8">
                  <c:v>26.34</c:v>
                </c:pt>
                <c:pt idx="9">
                  <c:v>24.48</c:v>
                </c:pt>
                <c:pt idx="10">
                  <c:v>20.100000000000001</c:v>
                </c:pt>
                <c:pt idx="11">
                  <c:v>8.02</c:v>
                </c:pt>
                <c:pt idx="12">
                  <c:v>0</c:v>
                </c:pt>
                <c:pt idx="13">
                  <c:v>4.8</c:v>
                </c:pt>
                <c:pt idx="14">
                  <c:v>0</c:v>
                </c:pt>
              </c:numCache>
            </c:numRef>
          </c:val>
          <c:extLst>
            <c:ext xmlns:c16="http://schemas.microsoft.com/office/drawing/2014/chart" uri="{C3380CC4-5D6E-409C-BE32-E72D297353CC}">
              <c16:uniqueId val="{00000003-F994-4C0C-BFCA-F2AF52C4B90D}"/>
            </c:ext>
          </c:extLst>
        </c:ser>
        <c:ser>
          <c:idx val="4"/>
          <c:order val="4"/>
          <c:tx>
            <c:v>Continental Europe</c:v>
          </c:tx>
          <c:spPr>
            <a:solidFill>
              <a:schemeClr val="accent5"/>
            </a:solidFill>
            <a:ln>
              <a:noFill/>
            </a:ln>
            <a:effectLst/>
          </c:spPr>
          <c:invertIfNegative val="0"/>
          <c:val>
            <c:numRef>
              <c:f>'Figures 22_23_Table 15'!$E$27:$E$41</c:f>
              <c:numCache>
                <c:formatCode>General</c:formatCode>
                <c:ptCount val="15"/>
                <c:pt idx="0">
                  <c:v>0</c:v>
                </c:pt>
                <c:pt idx="1">
                  <c:v>0</c:v>
                </c:pt>
                <c:pt idx="2">
                  <c:v>0</c:v>
                </c:pt>
                <c:pt idx="3">
                  <c:v>0</c:v>
                </c:pt>
                <c:pt idx="4">
                  <c:v>0</c:v>
                </c:pt>
                <c:pt idx="5">
                  <c:v>3.28</c:v>
                </c:pt>
                <c:pt idx="6">
                  <c:v>14.95</c:v>
                </c:pt>
                <c:pt idx="7">
                  <c:v>59.89</c:v>
                </c:pt>
                <c:pt idx="8">
                  <c:v>62.46</c:v>
                </c:pt>
                <c:pt idx="9">
                  <c:v>0</c:v>
                </c:pt>
                <c:pt idx="10">
                  <c:v>0</c:v>
                </c:pt>
                <c:pt idx="11">
                  <c:v>0</c:v>
                </c:pt>
                <c:pt idx="12">
                  <c:v>0</c:v>
                </c:pt>
                <c:pt idx="13">
                  <c:v>0</c:v>
                </c:pt>
                <c:pt idx="14">
                  <c:v>0</c:v>
                </c:pt>
              </c:numCache>
            </c:numRef>
          </c:val>
          <c:extLst>
            <c:ext xmlns:c16="http://schemas.microsoft.com/office/drawing/2014/chart" uri="{C3380CC4-5D6E-409C-BE32-E72D297353CC}">
              <c16:uniqueId val="{00000004-F994-4C0C-BFCA-F2AF52C4B90D}"/>
            </c:ext>
          </c:extLst>
        </c:ser>
        <c:dLbls>
          <c:showLegendKey val="0"/>
          <c:showVal val="0"/>
          <c:showCatName val="0"/>
          <c:showSerName val="0"/>
          <c:showPercent val="0"/>
          <c:showBubbleSize val="0"/>
        </c:dLbls>
        <c:gapWidth val="150"/>
        <c:overlap val="100"/>
        <c:axId val="743155896"/>
        <c:axId val="743156224"/>
      </c:barChart>
      <c:lineChart>
        <c:grouping val="standard"/>
        <c:varyColors val="0"/>
        <c:ser>
          <c:idx val="6"/>
          <c:order val="5"/>
          <c:tx>
            <c:v>Storage deliverability</c:v>
          </c:tx>
          <c:spPr>
            <a:ln w="28575" cap="rnd">
              <a:solidFill>
                <a:schemeClr val="accent1">
                  <a:lumMod val="60000"/>
                </a:schemeClr>
              </a:solidFill>
              <a:round/>
            </a:ln>
            <a:effectLst/>
          </c:spPr>
          <c:marker>
            <c:symbol val="none"/>
          </c:marker>
          <c:val>
            <c:numRef>
              <c:f>'Figures 22_23_Table 15'!$I$27:$I$41</c:f>
              <c:numCache>
                <c:formatCode>General</c:formatCode>
                <c:ptCount val="15"/>
                <c:pt idx="0">
                  <c:v>0.27467189364240663</c:v>
                </c:pt>
                <c:pt idx="1">
                  <c:v>0.27876257030850521</c:v>
                </c:pt>
                <c:pt idx="2">
                  <c:v>0.27876257030850521</c:v>
                </c:pt>
                <c:pt idx="3">
                  <c:v>0.26214419635247999</c:v>
                </c:pt>
                <c:pt idx="4">
                  <c:v>0.24765638316004771</c:v>
                </c:pt>
                <c:pt idx="5">
                  <c:v>0.23691835691153912</c:v>
                </c:pt>
                <c:pt idx="6">
                  <c:v>0.22047042781660134</c:v>
                </c:pt>
                <c:pt idx="7">
                  <c:v>0.20385205386057612</c:v>
                </c:pt>
                <c:pt idx="8">
                  <c:v>0.18868246122379409</c:v>
                </c:pt>
                <c:pt idx="9">
                  <c:v>0.17649565365604228</c:v>
                </c:pt>
                <c:pt idx="10">
                  <c:v>0.16388273393557184</c:v>
                </c:pt>
                <c:pt idx="11">
                  <c:v>0.15536049088119994</c:v>
                </c:pt>
                <c:pt idx="12">
                  <c:v>0.1542525992841316</c:v>
                </c:pt>
                <c:pt idx="13">
                  <c:v>0.15442304414521901</c:v>
                </c:pt>
                <c:pt idx="14">
                  <c:v>0.15442304414521901</c:v>
                </c:pt>
              </c:numCache>
            </c:numRef>
          </c:val>
          <c:smooth val="0"/>
          <c:extLst>
            <c:ext xmlns:c16="http://schemas.microsoft.com/office/drawing/2014/chart" uri="{C3380CC4-5D6E-409C-BE32-E72D297353CC}">
              <c16:uniqueId val="{00000005-F994-4C0C-BFCA-F2AF52C4B90D}"/>
            </c:ext>
          </c:extLst>
        </c:ser>
        <c:dLbls>
          <c:showLegendKey val="0"/>
          <c:showVal val="0"/>
          <c:showCatName val="0"/>
          <c:showSerName val="0"/>
          <c:showPercent val="0"/>
          <c:showBubbleSize val="0"/>
        </c:dLbls>
        <c:marker val="1"/>
        <c:smooth val="0"/>
        <c:axId val="1652226216"/>
        <c:axId val="1652221296"/>
      </c:lineChart>
      <c:dateAx>
        <c:axId val="743155896"/>
        <c:scaling>
          <c:orientation val="minMax"/>
        </c:scaling>
        <c:delete val="1"/>
        <c:axPos val="b"/>
        <c:numFmt formatCode="m/d/yyyy" sourceLinked="1"/>
        <c:majorTickMark val="out"/>
        <c:minorTickMark val="none"/>
        <c:tickLblPos val="nextTo"/>
        <c:crossAx val="743156224"/>
        <c:crosses val="autoZero"/>
        <c:auto val="0"/>
        <c:lblOffset val="100"/>
        <c:baseTimeUnit val="days"/>
        <c:majorUnit val="1"/>
        <c:majorTimeUnit val="months"/>
        <c:minorUnit val="1"/>
        <c:minorTimeUnit val="months"/>
      </c:dateAx>
      <c:valAx>
        <c:axId val="743156224"/>
        <c:scaling>
          <c:orientation val="minMax"/>
          <c:max val="4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43155896"/>
        <c:crosses val="autoZero"/>
        <c:crossBetween val="between"/>
        <c:majorUnit val="50"/>
      </c:valAx>
      <c:valAx>
        <c:axId val="1652221296"/>
        <c:scaling>
          <c:orientation val="minMax"/>
          <c:max val="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652226216"/>
        <c:crosses val="max"/>
        <c:crossBetween val="between"/>
      </c:valAx>
      <c:catAx>
        <c:axId val="1652226216"/>
        <c:scaling>
          <c:orientation val="minMax"/>
        </c:scaling>
        <c:delete val="1"/>
        <c:axPos val="b"/>
        <c:majorTickMark val="out"/>
        <c:minorTickMark val="none"/>
        <c:tickLblPos val="nextTo"/>
        <c:crossAx val="1652221296"/>
        <c:crosses val="autoZero"/>
        <c:auto val="1"/>
        <c:lblAlgn val="ctr"/>
        <c:lblOffset val="100"/>
        <c:noMultiLvlLbl val="0"/>
      </c:catAx>
      <c:spPr>
        <a:noFill/>
        <a:ln>
          <a:noFill/>
        </a:ln>
        <a:effectLst/>
      </c:spPr>
    </c:plotArea>
    <c:legend>
      <c:legendPos val="b"/>
      <c:layout>
        <c:manualLayout>
          <c:xMode val="edge"/>
          <c:yMode val="edge"/>
          <c:x val="0.16726785144118753"/>
          <c:y val="0.93357843359530157"/>
          <c:w val="0.83273218750238365"/>
          <c:h val="3.687541295011562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862659107926"/>
          <c:y val="3.7935019568287459E-2"/>
          <c:w val="0.85080669212812943"/>
          <c:h val="0.81608663979671858"/>
        </c:manualLayout>
      </c:layout>
      <c:barChart>
        <c:barDir val="col"/>
        <c:grouping val="stacked"/>
        <c:varyColors val="0"/>
        <c:ser>
          <c:idx val="0"/>
          <c:order val="0"/>
          <c:tx>
            <c:v>UKCS</c:v>
          </c:tx>
          <c:spPr>
            <a:solidFill>
              <a:schemeClr val="accent1"/>
            </a:solidFill>
            <a:ln>
              <a:noFill/>
            </a:ln>
            <a:effectLst/>
          </c:spPr>
          <c:invertIfNegative val="0"/>
          <c:val>
            <c:numRef>
              <c:f>'Figure 24_Table 16'!$C$3:$C$17</c:f>
              <c:numCache>
                <c:formatCode>General</c:formatCode>
                <c:ptCount val="15"/>
                <c:pt idx="0">
                  <c:v>84</c:v>
                </c:pt>
                <c:pt idx="1">
                  <c:v>86</c:v>
                </c:pt>
                <c:pt idx="2">
                  <c:v>90</c:v>
                </c:pt>
                <c:pt idx="3">
                  <c:v>91</c:v>
                </c:pt>
                <c:pt idx="4">
                  <c:v>89</c:v>
                </c:pt>
                <c:pt idx="5">
                  <c:v>78</c:v>
                </c:pt>
                <c:pt idx="6">
                  <c:v>81</c:v>
                </c:pt>
                <c:pt idx="7">
                  <c:v>79</c:v>
                </c:pt>
                <c:pt idx="8">
                  <c:v>70</c:v>
                </c:pt>
                <c:pt idx="9">
                  <c:v>71</c:v>
                </c:pt>
                <c:pt idx="10">
                  <c:v>71</c:v>
                </c:pt>
                <c:pt idx="11">
                  <c:v>71</c:v>
                </c:pt>
                <c:pt idx="12">
                  <c:v>82</c:v>
                </c:pt>
                <c:pt idx="13">
                  <c:v>89</c:v>
                </c:pt>
                <c:pt idx="14">
                  <c:v>88</c:v>
                </c:pt>
              </c:numCache>
            </c:numRef>
          </c:val>
          <c:extLst>
            <c:ext xmlns:c16="http://schemas.microsoft.com/office/drawing/2014/chart" uri="{C3380CC4-5D6E-409C-BE32-E72D297353CC}">
              <c16:uniqueId val="{00000000-BA54-436F-99E6-F851B3C47091}"/>
            </c:ext>
          </c:extLst>
        </c:ser>
        <c:ser>
          <c:idx val="1"/>
          <c:order val="1"/>
          <c:tx>
            <c:v>Norway</c:v>
          </c:tx>
          <c:spPr>
            <a:solidFill>
              <a:schemeClr val="accent2"/>
            </a:solidFill>
            <a:ln>
              <a:noFill/>
            </a:ln>
            <a:effectLst/>
          </c:spPr>
          <c:invertIfNegative val="0"/>
          <c:val>
            <c:numRef>
              <c:f>'Figure 24_Table 16'!$D$3:$D$17</c:f>
              <c:numCache>
                <c:formatCode>General</c:formatCode>
                <c:ptCount val="15"/>
                <c:pt idx="0">
                  <c:v>77</c:v>
                </c:pt>
                <c:pt idx="1">
                  <c:v>88</c:v>
                </c:pt>
                <c:pt idx="2">
                  <c:v>106</c:v>
                </c:pt>
                <c:pt idx="3">
                  <c:v>106</c:v>
                </c:pt>
                <c:pt idx="4">
                  <c:v>106</c:v>
                </c:pt>
                <c:pt idx="5">
                  <c:v>90</c:v>
                </c:pt>
                <c:pt idx="6">
                  <c:v>90</c:v>
                </c:pt>
                <c:pt idx="7">
                  <c:v>90</c:v>
                </c:pt>
                <c:pt idx="8">
                  <c:v>90</c:v>
                </c:pt>
                <c:pt idx="9">
                  <c:v>75.02</c:v>
                </c:pt>
                <c:pt idx="10">
                  <c:v>66</c:v>
                </c:pt>
                <c:pt idx="11">
                  <c:v>54.680000000000007</c:v>
                </c:pt>
                <c:pt idx="12">
                  <c:v>93</c:v>
                </c:pt>
                <c:pt idx="13">
                  <c:v>91</c:v>
                </c:pt>
                <c:pt idx="14">
                  <c:v>86</c:v>
                </c:pt>
              </c:numCache>
            </c:numRef>
          </c:val>
          <c:extLst>
            <c:ext xmlns:c16="http://schemas.microsoft.com/office/drawing/2014/chart" uri="{C3380CC4-5D6E-409C-BE32-E72D297353CC}">
              <c16:uniqueId val="{00000001-BA54-436F-99E6-F851B3C47091}"/>
            </c:ext>
          </c:extLst>
        </c:ser>
        <c:ser>
          <c:idx val="2"/>
          <c:order val="2"/>
          <c:tx>
            <c:v>LNG</c:v>
          </c:tx>
          <c:spPr>
            <a:solidFill>
              <a:schemeClr val="accent3"/>
            </a:solidFill>
            <a:ln>
              <a:noFill/>
            </a:ln>
            <a:effectLst/>
          </c:spPr>
          <c:invertIfNegative val="0"/>
          <c:val>
            <c:numRef>
              <c:f>'Figure 24_Table 16'!$F$3:$F$17</c:f>
              <c:numCache>
                <c:formatCode>General</c:formatCode>
                <c:ptCount val="15"/>
                <c:pt idx="0">
                  <c:v>85</c:v>
                </c:pt>
                <c:pt idx="1">
                  <c:v>85</c:v>
                </c:pt>
                <c:pt idx="2">
                  <c:v>125.45</c:v>
                </c:pt>
                <c:pt idx="3">
                  <c:v>103.78</c:v>
                </c:pt>
                <c:pt idx="4">
                  <c:v>98.95</c:v>
                </c:pt>
                <c:pt idx="5">
                  <c:v>150</c:v>
                </c:pt>
                <c:pt idx="6">
                  <c:v>150</c:v>
                </c:pt>
                <c:pt idx="7">
                  <c:v>150</c:v>
                </c:pt>
                <c:pt idx="8">
                  <c:v>150</c:v>
                </c:pt>
                <c:pt idx="9">
                  <c:v>150</c:v>
                </c:pt>
                <c:pt idx="10">
                  <c:v>134.01</c:v>
                </c:pt>
                <c:pt idx="11">
                  <c:v>130</c:v>
                </c:pt>
                <c:pt idx="12">
                  <c:v>90</c:v>
                </c:pt>
                <c:pt idx="13">
                  <c:v>90</c:v>
                </c:pt>
                <c:pt idx="14">
                  <c:v>86.28</c:v>
                </c:pt>
              </c:numCache>
            </c:numRef>
          </c:val>
          <c:extLst>
            <c:ext xmlns:c16="http://schemas.microsoft.com/office/drawing/2014/chart" uri="{C3380CC4-5D6E-409C-BE32-E72D297353CC}">
              <c16:uniqueId val="{00000002-BA54-436F-99E6-F851B3C47091}"/>
            </c:ext>
          </c:extLst>
        </c:ser>
        <c:ser>
          <c:idx val="3"/>
          <c:order val="3"/>
          <c:tx>
            <c:v>Storage</c:v>
          </c:tx>
          <c:spPr>
            <a:solidFill>
              <a:schemeClr val="accent4"/>
            </a:solidFill>
            <a:ln>
              <a:noFill/>
            </a:ln>
            <a:effectLst/>
          </c:spPr>
          <c:invertIfNegative val="0"/>
          <c:val>
            <c:numRef>
              <c:f>'Figure 24_Table 16'!$G$3:$G$17</c:f>
              <c:numCache>
                <c:formatCode>General</c:formatCode>
                <c:ptCount val="15"/>
                <c:pt idx="0">
                  <c:v>0</c:v>
                </c:pt>
                <c:pt idx="1">
                  <c:v>6.4</c:v>
                </c:pt>
                <c:pt idx="2">
                  <c:v>33.75</c:v>
                </c:pt>
                <c:pt idx="3">
                  <c:v>28.42</c:v>
                </c:pt>
                <c:pt idx="4">
                  <c:v>25.56</c:v>
                </c:pt>
                <c:pt idx="5">
                  <c:v>33.61</c:v>
                </c:pt>
                <c:pt idx="6">
                  <c:v>31.14</c:v>
                </c:pt>
                <c:pt idx="7">
                  <c:v>39.6</c:v>
                </c:pt>
                <c:pt idx="8">
                  <c:v>39.340000000000003</c:v>
                </c:pt>
                <c:pt idx="9">
                  <c:v>10.48</c:v>
                </c:pt>
                <c:pt idx="10">
                  <c:v>10.100000000000001</c:v>
                </c:pt>
                <c:pt idx="11">
                  <c:v>8.02</c:v>
                </c:pt>
                <c:pt idx="12">
                  <c:v>0</c:v>
                </c:pt>
                <c:pt idx="13">
                  <c:v>4.8</c:v>
                </c:pt>
                <c:pt idx="14">
                  <c:v>0</c:v>
                </c:pt>
              </c:numCache>
            </c:numRef>
          </c:val>
          <c:extLst>
            <c:ext xmlns:c16="http://schemas.microsoft.com/office/drawing/2014/chart" uri="{C3380CC4-5D6E-409C-BE32-E72D297353CC}">
              <c16:uniqueId val="{00000003-BA54-436F-99E6-F851B3C47091}"/>
            </c:ext>
          </c:extLst>
        </c:ser>
        <c:ser>
          <c:idx val="4"/>
          <c:order val="4"/>
          <c:tx>
            <c:v>Continental Europe</c:v>
          </c:tx>
          <c:spPr>
            <a:solidFill>
              <a:schemeClr val="accent5"/>
            </a:solidFill>
            <a:ln>
              <a:noFill/>
            </a:ln>
            <a:effectLst/>
          </c:spPr>
          <c:invertIfNegative val="0"/>
          <c:val>
            <c:numRef>
              <c:f>'Figure 24_Table 16'!$E$3:$E$17</c:f>
              <c:numCache>
                <c:formatCode>General</c:formatCode>
                <c:ptCount val="15"/>
                <c:pt idx="0">
                  <c:v>0</c:v>
                </c:pt>
                <c:pt idx="1">
                  <c:v>0</c:v>
                </c:pt>
                <c:pt idx="2">
                  <c:v>0</c:v>
                </c:pt>
                <c:pt idx="3">
                  <c:v>0</c:v>
                </c:pt>
                <c:pt idx="4">
                  <c:v>0</c:v>
                </c:pt>
                <c:pt idx="5">
                  <c:v>43.28</c:v>
                </c:pt>
                <c:pt idx="6">
                  <c:v>54.95</c:v>
                </c:pt>
                <c:pt idx="7">
                  <c:v>88.89</c:v>
                </c:pt>
                <c:pt idx="8">
                  <c:v>89.460000000000008</c:v>
                </c:pt>
                <c:pt idx="9">
                  <c:v>54</c:v>
                </c:pt>
                <c:pt idx="10">
                  <c:v>30</c:v>
                </c:pt>
                <c:pt idx="11">
                  <c:v>10</c:v>
                </c:pt>
                <c:pt idx="12">
                  <c:v>0</c:v>
                </c:pt>
                <c:pt idx="13">
                  <c:v>0</c:v>
                </c:pt>
                <c:pt idx="14">
                  <c:v>0</c:v>
                </c:pt>
              </c:numCache>
            </c:numRef>
          </c:val>
          <c:extLst>
            <c:ext xmlns:c16="http://schemas.microsoft.com/office/drawing/2014/chart" uri="{C3380CC4-5D6E-409C-BE32-E72D297353CC}">
              <c16:uniqueId val="{00000004-BA54-436F-99E6-F851B3C47091}"/>
            </c:ext>
          </c:extLst>
        </c:ser>
        <c:dLbls>
          <c:showLegendKey val="0"/>
          <c:showVal val="0"/>
          <c:showCatName val="0"/>
          <c:showSerName val="0"/>
          <c:showPercent val="0"/>
          <c:showBubbleSize val="0"/>
        </c:dLbls>
        <c:gapWidth val="150"/>
        <c:overlap val="100"/>
        <c:axId val="743155896"/>
        <c:axId val="743156224"/>
      </c:barChart>
      <c:lineChart>
        <c:grouping val="standard"/>
        <c:varyColors val="0"/>
        <c:ser>
          <c:idx val="6"/>
          <c:order val="5"/>
          <c:tx>
            <c:v>Storage deliverability</c:v>
          </c:tx>
          <c:spPr>
            <a:ln w="28575" cap="rnd">
              <a:solidFill>
                <a:schemeClr val="accent1">
                  <a:lumMod val="60000"/>
                </a:schemeClr>
              </a:solidFill>
              <a:round/>
            </a:ln>
            <a:effectLst/>
          </c:spPr>
          <c:marker>
            <c:symbol val="none"/>
          </c:marker>
          <c:val>
            <c:numRef>
              <c:f>'Figure 24_Table 16'!$I$3:$I$17</c:f>
              <c:numCache>
                <c:formatCode>0%</c:formatCode>
                <c:ptCount val="15"/>
                <c:pt idx="0">
                  <c:v>0.27436792372520641</c:v>
                </c:pt>
                <c:pt idx="1">
                  <c:v>0.27845407338043759</c:v>
                </c:pt>
                <c:pt idx="2">
                  <c:v>0.27845407338043759</c:v>
                </c:pt>
                <c:pt idx="3">
                  <c:v>0.26185409040606111</c:v>
                </c:pt>
                <c:pt idx="4">
                  <c:v>0.24738231037711755</c:v>
                </c:pt>
                <c:pt idx="5">
                  <c:v>0.23665616753213586</c:v>
                </c:pt>
                <c:pt idx="6">
                  <c:v>0.22022644079339407</c:v>
                </c:pt>
                <c:pt idx="7">
                  <c:v>0.20362645781901764</c:v>
                </c:pt>
                <c:pt idx="8">
                  <c:v>0.17996084106580404</c:v>
                </c:pt>
                <c:pt idx="9">
                  <c:v>0.16778752021792798</c:v>
                </c:pt>
                <c:pt idx="10">
                  <c:v>0.15731676172639825</c:v>
                </c:pt>
                <c:pt idx="11">
                  <c:v>0.15518855878096535</c:v>
                </c:pt>
                <c:pt idx="12">
                  <c:v>0.15408189324934027</c:v>
                </c:pt>
                <c:pt idx="13">
                  <c:v>0.1542521494849749</c:v>
                </c:pt>
                <c:pt idx="14">
                  <c:v>0.1542521494849749</c:v>
                </c:pt>
              </c:numCache>
            </c:numRef>
          </c:val>
          <c:smooth val="0"/>
          <c:extLst>
            <c:ext xmlns:c16="http://schemas.microsoft.com/office/drawing/2014/chart" uri="{C3380CC4-5D6E-409C-BE32-E72D297353CC}">
              <c16:uniqueId val="{00000005-BA54-436F-99E6-F851B3C47091}"/>
            </c:ext>
          </c:extLst>
        </c:ser>
        <c:dLbls>
          <c:showLegendKey val="0"/>
          <c:showVal val="0"/>
          <c:showCatName val="0"/>
          <c:showSerName val="0"/>
          <c:showPercent val="0"/>
          <c:showBubbleSize val="0"/>
        </c:dLbls>
        <c:marker val="1"/>
        <c:smooth val="0"/>
        <c:axId val="1652226216"/>
        <c:axId val="1652221296"/>
      </c:lineChart>
      <c:dateAx>
        <c:axId val="743155896"/>
        <c:scaling>
          <c:orientation val="minMax"/>
        </c:scaling>
        <c:delete val="1"/>
        <c:axPos val="b"/>
        <c:numFmt formatCode="m/d/yyyy" sourceLinked="1"/>
        <c:majorTickMark val="out"/>
        <c:minorTickMark val="none"/>
        <c:tickLblPos val="nextTo"/>
        <c:crossAx val="743156224"/>
        <c:crosses val="autoZero"/>
        <c:auto val="0"/>
        <c:lblOffset val="100"/>
        <c:baseTimeUnit val="days"/>
        <c:majorUnit val="1"/>
        <c:majorTimeUnit val="months"/>
        <c:minorUnit val="1"/>
        <c:minorTimeUnit val="months"/>
      </c:dateAx>
      <c:valAx>
        <c:axId val="743156224"/>
        <c:scaling>
          <c:orientation val="minMax"/>
          <c:max val="4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43155896"/>
        <c:crosses val="autoZero"/>
        <c:crossBetween val="between"/>
        <c:majorUnit val="50"/>
      </c:valAx>
      <c:valAx>
        <c:axId val="165222129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652226216"/>
        <c:crosses val="max"/>
        <c:crossBetween val="between"/>
      </c:valAx>
      <c:catAx>
        <c:axId val="1652226216"/>
        <c:scaling>
          <c:orientation val="minMax"/>
        </c:scaling>
        <c:delete val="1"/>
        <c:axPos val="b"/>
        <c:majorTickMark val="out"/>
        <c:minorTickMark val="none"/>
        <c:tickLblPos val="nextTo"/>
        <c:crossAx val="1652221296"/>
        <c:crosses val="autoZero"/>
        <c:auto val="1"/>
        <c:lblAlgn val="ctr"/>
        <c:lblOffset val="100"/>
        <c:noMultiLvlLbl val="0"/>
      </c:catAx>
      <c:spPr>
        <a:noFill/>
        <a:ln>
          <a:noFill/>
        </a:ln>
        <a:effectLst/>
      </c:spPr>
    </c:plotArea>
    <c:legend>
      <c:legendPos val="b"/>
      <c:layout>
        <c:manualLayout>
          <c:xMode val="edge"/>
          <c:yMode val="edge"/>
          <c:x val="0.16726785144118753"/>
          <c:y val="0.93357843359530157"/>
          <c:w val="0.83273218750238365"/>
          <c:h val="3.687541295011562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5209235209235209E-3"/>
          <c:y val="0.4229951471893351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725316492884086"/>
          <c:y val="0.13901697539606112"/>
          <c:w val="0.80726469797335954"/>
          <c:h val="0.80829698445967635"/>
        </c:manualLayout>
      </c:layout>
      <c:barChart>
        <c:barDir val="col"/>
        <c:grouping val="clustered"/>
        <c:varyColors val="0"/>
        <c:ser>
          <c:idx val="0"/>
          <c:order val="0"/>
          <c:tx>
            <c:strRef>
              <c:f>'Figure 1'!$C$9</c:f>
              <c:strCache>
                <c:ptCount val="1"/>
                <c:pt idx="0">
                  <c:v>2022/23</c:v>
                </c:pt>
              </c:strCache>
            </c:strRef>
          </c:tx>
          <c:spPr>
            <a:solidFill>
              <a:srgbClr val="00B050"/>
            </a:solidFill>
            <a:ln>
              <a:noFill/>
            </a:ln>
            <a:effectLst/>
          </c:spPr>
          <c:invertIfNegative val="0"/>
          <c:cat>
            <c:numRef>
              <c:f>'Figure 1'!$D$3:$N$3</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cat>
          <c:val>
            <c:numRef>
              <c:f>'Figure 1'!$D$9:$N$9</c:f>
              <c:numCache>
                <c:formatCode>0.0</c:formatCode>
                <c:ptCount val="11"/>
                <c:pt idx="0">
                  <c:v>0</c:v>
                </c:pt>
                <c:pt idx="1">
                  <c:v>19</c:v>
                </c:pt>
                <c:pt idx="2">
                  <c:v>25</c:v>
                </c:pt>
                <c:pt idx="3">
                  <c:v>24</c:v>
                </c:pt>
                <c:pt idx="4">
                  <c:v>23</c:v>
                </c:pt>
                <c:pt idx="5">
                  <c:v>22</c:v>
                </c:pt>
                <c:pt idx="6">
                  <c:v>22</c:v>
                </c:pt>
                <c:pt idx="7">
                  <c:v>21</c:v>
                </c:pt>
                <c:pt idx="8">
                  <c:v>16</c:v>
                </c:pt>
                <c:pt idx="9">
                  <c:v>9</c:v>
                </c:pt>
                <c:pt idx="10">
                  <c:v>1</c:v>
                </c:pt>
              </c:numCache>
            </c:numRef>
          </c:val>
          <c:extLst>
            <c:ext xmlns:c16="http://schemas.microsoft.com/office/drawing/2014/chart" uri="{C3380CC4-5D6E-409C-BE32-E72D297353CC}">
              <c16:uniqueId val="{00000000-1D07-4220-BBDD-46AA00577ACA}"/>
            </c:ext>
          </c:extLst>
        </c:ser>
        <c:dLbls>
          <c:showLegendKey val="0"/>
          <c:showVal val="0"/>
          <c:showCatName val="0"/>
          <c:showSerName val="0"/>
          <c:showPercent val="0"/>
          <c:showBubbleSize val="0"/>
        </c:dLbls>
        <c:gapWidth val="20"/>
        <c:axId val="629050936"/>
        <c:axId val="842623880"/>
      </c:barChart>
      <c:catAx>
        <c:axId val="629050936"/>
        <c:scaling>
          <c:orientation val="minMax"/>
        </c:scaling>
        <c:delete val="1"/>
        <c:axPos val="b"/>
        <c:numFmt formatCode="General" sourceLinked="1"/>
        <c:majorTickMark val="none"/>
        <c:minorTickMark val="none"/>
        <c:tickLblPos val="nextTo"/>
        <c:crossAx val="842623880"/>
        <c:crosses val="autoZero"/>
        <c:auto val="1"/>
        <c:lblAlgn val="ctr"/>
        <c:lblOffset val="100"/>
        <c:noMultiLvlLbl val="0"/>
      </c:catAx>
      <c:valAx>
        <c:axId val="842623880"/>
        <c:scaling>
          <c:orientation val="minMax"/>
          <c:max val="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050936"/>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5209235209235209E-3"/>
          <c:y val="0.4229951471893351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535922581734284"/>
          <c:y val="5.0717004745267767E-2"/>
          <c:w val="0.80726469797335954"/>
          <c:h val="0.67842677954338915"/>
        </c:manualLayout>
      </c:layout>
      <c:barChart>
        <c:barDir val="col"/>
        <c:grouping val="clustered"/>
        <c:varyColors val="0"/>
        <c:ser>
          <c:idx val="0"/>
          <c:order val="0"/>
          <c:tx>
            <c:strRef>
              <c:f>'Figure 1'!$C$10</c:f>
              <c:strCache>
                <c:ptCount val="1"/>
                <c:pt idx="0">
                  <c:v>2023/24</c:v>
                </c:pt>
              </c:strCache>
            </c:strRef>
          </c:tx>
          <c:spPr>
            <a:solidFill>
              <a:schemeClr val="accent2">
                <a:lumMod val="75000"/>
              </a:schemeClr>
            </a:solidFill>
            <a:ln>
              <a:noFill/>
            </a:ln>
            <a:effectLst/>
          </c:spPr>
          <c:invertIfNegative val="0"/>
          <c:cat>
            <c:numRef>
              <c:f>'Figure 1'!$D$3:$N$3</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cat>
          <c:val>
            <c:numRef>
              <c:f>'Figure 1'!$D$10:$N$10</c:f>
              <c:numCache>
                <c:formatCode>0.0</c:formatCode>
                <c:ptCount val="11"/>
                <c:pt idx="0">
                  <c:v>0</c:v>
                </c:pt>
                <c:pt idx="1">
                  <c:v>28</c:v>
                </c:pt>
                <c:pt idx="2">
                  <c:v>38</c:v>
                </c:pt>
                <c:pt idx="3">
                  <c:v>27</c:v>
                </c:pt>
                <c:pt idx="4">
                  <c:v>30</c:v>
                </c:pt>
                <c:pt idx="5">
                  <c:v>19</c:v>
                </c:pt>
                <c:pt idx="6">
                  <c:v>19</c:v>
                </c:pt>
                <c:pt idx="7">
                  <c:v>6</c:v>
                </c:pt>
                <c:pt idx="8">
                  <c:v>8</c:v>
                </c:pt>
                <c:pt idx="9">
                  <c:v>5</c:v>
                </c:pt>
                <c:pt idx="10">
                  <c:v>3</c:v>
                </c:pt>
              </c:numCache>
            </c:numRef>
          </c:val>
          <c:extLst>
            <c:ext xmlns:c16="http://schemas.microsoft.com/office/drawing/2014/chart" uri="{C3380CC4-5D6E-409C-BE32-E72D297353CC}">
              <c16:uniqueId val="{00000000-E28F-4DA5-A230-FAA426BF4D90}"/>
            </c:ext>
          </c:extLst>
        </c:ser>
        <c:dLbls>
          <c:showLegendKey val="0"/>
          <c:showVal val="0"/>
          <c:showCatName val="0"/>
          <c:showSerName val="0"/>
          <c:showPercent val="0"/>
          <c:showBubbleSize val="0"/>
        </c:dLbls>
        <c:gapWidth val="20"/>
        <c:axId val="629050936"/>
        <c:axId val="842623880"/>
      </c:barChart>
      <c:catAx>
        <c:axId val="629050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42623880"/>
        <c:crosses val="autoZero"/>
        <c:auto val="1"/>
        <c:lblAlgn val="ctr"/>
        <c:lblOffset val="100"/>
        <c:noMultiLvlLbl val="0"/>
      </c:catAx>
      <c:valAx>
        <c:axId val="842623880"/>
        <c:scaling>
          <c:orientation val="minMax"/>
          <c:max val="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050936"/>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4"/>
            <c:invertIfNegative val="0"/>
            <c:bubble3D val="0"/>
            <c:spPr>
              <a:pattFill prst="wdDnDiag">
                <a:fgClr>
                  <a:srgbClr val="0070C0"/>
                </a:fgClr>
                <a:bgClr>
                  <a:schemeClr val="bg1"/>
                </a:bgClr>
              </a:pattFill>
              <a:ln>
                <a:noFill/>
              </a:ln>
              <a:effectLst/>
            </c:spPr>
            <c:extLst>
              <c:ext xmlns:c16="http://schemas.microsoft.com/office/drawing/2014/chart" uri="{C3380CC4-5D6E-409C-BE32-E72D297353CC}">
                <c16:uniqueId val="{00000008-60A8-4D4A-8AC8-05BA25B2E6DE}"/>
              </c:ext>
            </c:extLst>
          </c:dPt>
          <c:cat>
            <c:strRef>
              <c:f>'Figure 2 '!$A$4:$E$4</c:f>
              <c:strCache>
                <c:ptCount val="5"/>
                <c:pt idx="0">
                  <c:v>20/21</c:v>
                </c:pt>
                <c:pt idx="1">
                  <c:v>21/22</c:v>
                </c:pt>
                <c:pt idx="2">
                  <c:v>22/23</c:v>
                </c:pt>
                <c:pt idx="3">
                  <c:v>23/24</c:v>
                </c:pt>
                <c:pt idx="4">
                  <c:v>24/25 Forecast</c:v>
                </c:pt>
              </c:strCache>
            </c:strRef>
          </c:cat>
          <c:val>
            <c:numRef>
              <c:f>'Figure 2 '!$A$5:$E$5</c:f>
              <c:numCache>
                <c:formatCode>0.0</c:formatCode>
                <c:ptCount val="5"/>
                <c:pt idx="0">
                  <c:v>30.3</c:v>
                </c:pt>
                <c:pt idx="1">
                  <c:v>29.7</c:v>
                </c:pt>
                <c:pt idx="2">
                  <c:v>25.9</c:v>
                </c:pt>
                <c:pt idx="3">
                  <c:v>26.822873458491813</c:v>
                </c:pt>
                <c:pt idx="4">
                  <c:v>27.4</c:v>
                </c:pt>
              </c:numCache>
            </c:numRef>
          </c:val>
          <c:extLst>
            <c:ext xmlns:c16="http://schemas.microsoft.com/office/drawing/2014/chart" uri="{C3380CC4-5D6E-409C-BE32-E72D297353CC}">
              <c16:uniqueId val="{00000000-60A8-4D4A-8AC8-05BA25B2E6DE}"/>
            </c:ext>
          </c:extLst>
        </c:ser>
        <c:dLbls>
          <c:showLegendKey val="0"/>
          <c:showVal val="0"/>
          <c:showCatName val="0"/>
          <c:showSerName val="0"/>
          <c:showPercent val="0"/>
          <c:showBubbleSize val="0"/>
        </c:dLbls>
        <c:gapWidth val="219"/>
        <c:overlap val="-27"/>
        <c:axId val="1327108584"/>
        <c:axId val="1327108944"/>
      </c:barChart>
      <c:lineChart>
        <c:grouping val="stacked"/>
        <c:varyColors val="0"/>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7.2222222222222215E-2"/>
                  <c:y val="-4.6296296296296511E-3"/>
                </c:manualLayout>
              </c:layout>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15:layout>
                    <c:manualLayout>
                      <c:w val="5.4861111111111117E-2"/>
                      <c:h val="6.0115923009623796E-2"/>
                    </c:manualLayout>
                  </c15:layout>
                  <c15:showDataLabelsRange val="0"/>
                </c:ext>
                <c:ext xmlns:c16="http://schemas.microsoft.com/office/drawing/2014/chart" uri="{C3380CC4-5D6E-409C-BE32-E72D297353CC}">
                  <c16:uniqueId val="{00000003-60A8-4D4A-8AC8-05BA25B2E6DE}"/>
                </c:ext>
              </c:extLst>
            </c:dLbl>
            <c:dLbl>
              <c:idx val="1"/>
              <c:layout>
                <c:manualLayout>
                  <c:x val="7.2222222222222215E-2"/>
                  <c:y val="0.17592592592592593"/>
                </c:manualLayout>
              </c:layout>
              <c:tx>
                <c:rich>
                  <a:bodyPr/>
                  <a:lstStyle/>
                  <a:p>
                    <a:r>
                      <a:rPr lang="en-US"/>
                      <a:t>-13%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A8-4D4A-8AC8-05BA25B2E6DE}"/>
                </c:ext>
              </c:extLst>
            </c:dLbl>
            <c:dLbl>
              <c:idx val="2"/>
              <c:layout>
                <c:manualLayout>
                  <c:x val="2.5000000000000001E-2"/>
                  <c:y val="-9.7222222222222224E-2"/>
                </c:manualLayout>
              </c:layout>
              <c:tx>
                <c:rich>
                  <a:bodyPr/>
                  <a:lstStyle/>
                  <a:p>
                    <a:r>
                      <a:rPr lang="en-US"/>
                      <a:t>+4%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A8-4D4A-8AC8-05BA25B2E6DE}"/>
                </c:ext>
              </c:extLst>
            </c:dLbl>
            <c:dLbl>
              <c:idx val="3"/>
              <c:layout>
                <c:manualLayout>
                  <c:x val="2.2222222222222223E-2"/>
                  <c:y val="-7.8703703703703748E-2"/>
                </c:manualLayout>
              </c:layout>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A8-4D4A-8AC8-05BA25B2E6DE}"/>
                </c:ext>
              </c:extLst>
            </c:dLbl>
            <c:dLbl>
              <c:idx val="4"/>
              <c:delete val="1"/>
              <c:extLst>
                <c:ext xmlns:c15="http://schemas.microsoft.com/office/drawing/2012/chart" uri="{CE6537A1-D6FC-4f65-9D91-7224C49458BB}"/>
                <c:ext xmlns:c16="http://schemas.microsoft.com/office/drawing/2014/chart" uri="{C3380CC4-5D6E-409C-BE32-E72D297353CC}">
                  <c16:uniqueId val="{00000007-60A8-4D4A-8AC8-05BA25B2E6DE}"/>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2 '!$A$5:$E$5</c:f>
              <c:numCache>
                <c:formatCode>0.0</c:formatCode>
                <c:ptCount val="5"/>
                <c:pt idx="0">
                  <c:v>30.3</c:v>
                </c:pt>
                <c:pt idx="1">
                  <c:v>29.7</c:v>
                </c:pt>
                <c:pt idx="2">
                  <c:v>25.9</c:v>
                </c:pt>
                <c:pt idx="3">
                  <c:v>26.822873458491813</c:v>
                </c:pt>
                <c:pt idx="4">
                  <c:v>27.4</c:v>
                </c:pt>
              </c:numCache>
            </c:numRef>
          </c:val>
          <c:smooth val="0"/>
          <c:extLst>
            <c:ext xmlns:c16="http://schemas.microsoft.com/office/drawing/2014/chart" uri="{C3380CC4-5D6E-409C-BE32-E72D297353CC}">
              <c16:uniqueId val="{00000002-60A8-4D4A-8AC8-05BA25B2E6DE}"/>
            </c:ext>
          </c:extLst>
        </c:ser>
        <c:dLbls>
          <c:showLegendKey val="0"/>
          <c:showVal val="0"/>
          <c:showCatName val="0"/>
          <c:showSerName val="0"/>
          <c:showPercent val="0"/>
          <c:showBubbleSize val="0"/>
        </c:dLbls>
        <c:marker val="1"/>
        <c:smooth val="0"/>
        <c:axId val="1327108584"/>
        <c:axId val="1327108944"/>
      </c:lineChart>
      <c:catAx>
        <c:axId val="1327108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327108944"/>
        <c:crosses val="autoZero"/>
        <c:auto val="1"/>
        <c:lblAlgn val="ctr"/>
        <c:lblOffset val="100"/>
        <c:noMultiLvlLbl val="0"/>
      </c:catAx>
      <c:valAx>
        <c:axId val="1327108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a:t>bcm</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327108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4230336592542"/>
          <c:y val="7.0588235294117646E-2"/>
          <c:w val="0.84614365512003309"/>
          <c:h val="0.73141936081519221"/>
        </c:manualLayout>
      </c:layout>
      <c:barChart>
        <c:barDir val="col"/>
        <c:grouping val="stacked"/>
        <c:varyColors val="0"/>
        <c:ser>
          <c:idx val="0"/>
          <c:order val="0"/>
          <c:tx>
            <c:strRef>
              <c:f>'Figure 3'!$B$4</c:f>
              <c:strCache>
                <c:ptCount val="1"/>
                <c:pt idx="0">
                  <c:v>Ireland</c:v>
                </c:pt>
              </c:strCache>
            </c:strRef>
          </c:tx>
          <c:spPr>
            <a:solidFill>
              <a:schemeClr val="accent1"/>
            </a:solidFill>
            <a:ln>
              <a:noFill/>
            </a:ln>
            <a:effectLst/>
          </c:spPr>
          <c:invertIfNegative val="0"/>
          <c:cat>
            <c:strRef>
              <c:f>'Figure 3'!$C$3:$G$3</c:f>
              <c:strCache>
                <c:ptCount val="5"/>
                <c:pt idx="0">
                  <c:v>20/21</c:v>
                </c:pt>
                <c:pt idx="1">
                  <c:v>21/22</c:v>
                </c:pt>
                <c:pt idx="2">
                  <c:v>22/23</c:v>
                </c:pt>
                <c:pt idx="3">
                  <c:v>23/24</c:v>
                </c:pt>
                <c:pt idx="4">
                  <c:v>24/25 Forecast</c:v>
                </c:pt>
              </c:strCache>
            </c:strRef>
          </c:cat>
          <c:val>
            <c:numRef>
              <c:f>'Figure 3'!$C$4:$G$4</c:f>
              <c:numCache>
                <c:formatCode>0.0</c:formatCode>
                <c:ptCount val="5"/>
                <c:pt idx="0">
                  <c:v>3</c:v>
                </c:pt>
                <c:pt idx="1">
                  <c:v>2.8</c:v>
                </c:pt>
                <c:pt idx="2">
                  <c:v>3</c:v>
                </c:pt>
                <c:pt idx="3">
                  <c:v>2.9804717199999997</c:v>
                </c:pt>
                <c:pt idx="4">
                  <c:v>3.5202101518809097</c:v>
                </c:pt>
              </c:numCache>
            </c:numRef>
          </c:val>
          <c:extLst>
            <c:ext xmlns:c16="http://schemas.microsoft.com/office/drawing/2014/chart" uri="{C3380CC4-5D6E-409C-BE32-E72D297353CC}">
              <c16:uniqueId val="{00000000-1D0C-47FB-AB6C-43A5DD442A36}"/>
            </c:ext>
          </c:extLst>
        </c:ser>
        <c:ser>
          <c:idx val="1"/>
          <c:order val="1"/>
          <c:tx>
            <c:strRef>
              <c:f>'Figure 3'!$B$5</c:f>
              <c:strCache>
                <c:ptCount val="1"/>
                <c:pt idx="0">
                  <c:v>Continental Europe</c:v>
                </c:pt>
              </c:strCache>
            </c:strRef>
          </c:tx>
          <c:spPr>
            <a:solidFill>
              <a:schemeClr val="accent2"/>
            </a:solidFill>
            <a:ln>
              <a:noFill/>
            </a:ln>
            <a:effectLst/>
          </c:spPr>
          <c:invertIfNegative val="0"/>
          <c:cat>
            <c:strRef>
              <c:f>'Figure 3'!$C$3:$G$3</c:f>
              <c:strCache>
                <c:ptCount val="5"/>
                <c:pt idx="0">
                  <c:v>20/21</c:v>
                </c:pt>
                <c:pt idx="1">
                  <c:v>21/22</c:v>
                </c:pt>
                <c:pt idx="2">
                  <c:v>22/23</c:v>
                </c:pt>
                <c:pt idx="3">
                  <c:v>23/24</c:v>
                </c:pt>
                <c:pt idx="4">
                  <c:v>24/25 Forecast</c:v>
                </c:pt>
              </c:strCache>
            </c:strRef>
          </c:cat>
          <c:val>
            <c:numRef>
              <c:f>'Figure 3'!$C$5:$G$5</c:f>
              <c:numCache>
                <c:formatCode>0.0</c:formatCode>
                <c:ptCount val="5"/>
                <c:pt idx="0">
                  <c:v>0</c:v>
                </c:pt>
                <c:pt idx="1">
                  <c:v>3.7</c:v>
                </c:pt>
                <c:pt idx="2">
                  <c:v>7.6</c:v>
                </c:pt>
                <c:pt idx="3">
                  <c:v>1.6955497299999993</c:v>
                </c:pt>
                <c:pt idx="4">
                  <c:v>0.46904000000000012</c:v>
                </c:pt>
              </c:numCache>
            </c:numRef>
          </c:val>
          <c:extLst>
            <c:ext xmlns:c16="http://schemas.microsoft.com/office/drawing/2014/chart" uri="{C3380CC4-5D6E-409C-BE32-E72D297353CC}">
              <c16:uniqueId val="{00000001-1D0C-47FB-AB6C-43A5DD442A36}"/>
            </c:ext>
          </c:extLst>
        </c:ser>
        <c:dLbls>
          <c:showLegendKey val="0"/>
          <c:showVal val="0"/>
          <c:showCatName val="0"/>
          <c:showSerName val="0"/>
          <c:showPercent val="0"/>
          <c:showBubbleSize val="0"/>
        </c:dLbls>
        <c:gapWidth val="219"/>
        <c:overlap val="100"/>
        <c:axId val="1220468048"/>
        <c:axId val="1220462288"/>
      </c:barChart>
      <c:catAx>
        <c:axId val="122046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62288"/>
        <c:crosses val="autoZero"/>
        <c:auto val="1"/>
        <c:lblAlgn val="ctr"/>
        <c:lblOffset val="100"/>
        <c:noMultiLvlLbl val="0"/>
      </c:catAx>
      <c:valAx>
        <c:axId val="1220462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6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4 &amp; Table 4'!$A$5</c:f>
              <c:strCache>
                <c:ptCount val="1"/>
                <c:pt idx="0">
                  <c:v>NDM</c:v>
                </c:pt>
              </c:strCache>
            </c:strRef>
          </c:tx>
          <c:spPr>
            <a:solidFill>
              <a:schemeClr val="accent1"/>
            </a:solidFill>
            <a:ln>
              <a:noFill/>
            </a:ln>
            <a:effectLst/>
          </c:spPr>
          <c:invertIfNegative val="0"/>
          <c:cat>
            <c:strRef>
              <c:f>'Figure 4 &amp; Table 4'!$B$4:$C$4</c:f>
              <c:strCache>
                <c:ptCount val="2"/>
                <c:pt idx="0">
                  <c:v>2023/24</c:v>
                </c:pt>
                <c:pt idx="1">
                  <c:v>2024/25</c:v>
                </c:pt>
              </c:strCache>
            </c:strRef>
          </c:cat>
          <c:val>
            <c:numRef>
              <c:f>'Figure 4 &amp; Table 4'!$B$5:$C$5</c:f>
              <c:numCache>
                <c:formatCode>0.0</c:formatCode>
                <c:ptCount val="2"/>
                <c:pt idx="0">
                  <c:v>316.8</c:v>
                </c:pt>
                <c:pt idx="1">
                  <c:v>326</c:v>
                </c:pt>
              </c:numCache>
            </c:numRef>
          </c:val>
          <c:extLst>
            <c:ext xmlns:c16="http://schemas.microsoft.com/office/drawing/2014/chart" uri="{C3380CC4-5D6E-409C-BE32-E72D297353CC}">
              <c16:uniqueId val="{00000000-F4C6-4DCE-9C35-81AC426D5399}"/>
            </c:ext>
          </c:extLst>
        </c:ser>
        <c:ser>
          <c:idx val="1"/>
          <c:order val="1"/>
          <c:tx>
            <c:strRef>
              <c:f>'Figure 4 &amp; Table 4'!$A$6</c:f>
              <c:strCache>
                <c:ptCount val="1"/>
                <c:pt idx="0">
                  <c:v>DM &amp; Industrial</c:v>
                </c:pt>
              </c:strCache>
            </c:strRef>
          </c:tx>
          <c:spPr>
            <a:solidFill>
              <a:schemeClr val="accent2"/>
            </a:solidFill>
            <a:ln>
              <a:noFill/>
            </a:ln>
            <a:effectLst/>
          </c:spPr>
          <c:invertIfNegative val="0"/>
          <c:cat>
            <c:strRef>
              <c:f>'Figure 4 &amp; Table 4'!$B$4:$C$4</c:f>
              <c:strCache>
                <c:ptCount val="2"/>
                <c:pt idx="0">
                  <c:v>2023/24</c:v>
                </c:pt>
                <c:pt idx="1">
                  <c:v>2024/25</c:v>
                </c:pt>
              </c:strCache>
            </c:strRef>
          </c:cat>
          <c:val>
            <c:numRef>
              <c:f>'Figure 4 &amp; Table 4'!$B$6:$C$6</c:f>
              <c:numCache>
                <c:formatCode>0.0</c:formatCode>
                <c:ptCount val="2"/>
                <c:pt idx="0">
                  <c:v>31.2</c:v>
                </c:pt>
                <c:pt idx="1">
                  <c:v>30</c:v>
                </c:pt>
              </c:numCache>
            </c:numRef>
          </c:val>
          <c:extLst>
            <c:ext xmlns:c16="http://schemas.microsoft.com/office/drawing/2014/chart" uri="{C3380CC4-5D6E-409C-BE32-E72D297353CC}">
              <c16:uniqueId val="{00000001-F4C6-4DCE-9C35-81AC426D5399}"/>
            </c:ext>
          </c:extLst>
        </c:ser>
        <c:ser>
          <c:idx val="2"/>
          <c:order val="2"/>
          <c:tx>
            <c:strRef>
              <c:f>'Figure 4 &amp; Table 4'!$A$7</c:f>
              <c:strCache>
                <c:ptCount val="1"/>
                <c:pt idx="0">
                  <c:v>Power</c:v>
                </c:pt>
              </c:strCache>
            </c:strRef>
          </c:tx>
          <c:spPr>
            <a:solidFill>
              <a:schemeClr val="accent3"/>
            </a:solidFill>
            <a:ln>
              <a:noFill/>
            </a:ln>
            <a:effectLst/>
          </c:spPr>
          <c:invertIfNegative val="0"/>
          <c:cat>
            <c:strRef>
              <c:f>'Figure 4 &amp; Table 4'!$B$4:$C$4</c:f>
              <c:strCache>
                <c:ptCount val="2"/>
                <c:pt idx="0">
                  <c:v>2023/24</c:v>
                </c:pt>
                <c:pt idx="1">
                  <c:v>2024/25</c:v>
                </c:pt>
              </c:strCache>
            </c:strRef>
          </c:cat>
          <c:val>
            <c:numRef>
              <c:f>'Figure 4 &amp; Table 4'!$B$7:$C$7</c:f>
              <c:numCache>
                <c:formatCode>0.0</c:formatCode>
                <c:ptCount val="2"/>
                <c:pt idx="0">
                  <c:v>81.7</c:v>
                </c:pt>
                <c:pt idx="1">
                  <c:v>88</c:v>
                </c:pt>
              </c:numCache>
            </c:numRef>
          </c:val>
          <c:extLst>
            <c:ext xmlns:c16="http://schemas.microsoft.com/office/drawing/2014/chart" uri="{C3380CC4-5D6E-409C-BE32-E72D297353CC}">
              <c16:uniqueId val="{00000002-F4C6-4DCE-9C35-81AC426D5399}"/>
            </c:ext>
          </c:extLst>
        </c:ser>
        <c:ser>
          <c:idx val="3"/>
          <c:order val="3"/>
          <c:tx>
            <c:strRef>
              <c:f>'Figure 4 &amp; Table 4'!$A$8</c:f>
              <c:strCache>
                <c:ptCount val="1"/>
                <c:pt idx="0">
                  <c:v>Ireland</c:v>
                </c:pt>
              </c:strCache>
            </c:strRef>
          </c:tx>
          <c:spPr>
            <a:solidFill>
              <a:schemeClr val="accent4"/>
            </a:solidFill>
            <a:ln>
              <a:noFill/>
            </a:ln>
            <a:effectLst/>
          </c:spPr>
          <c:invertIfNegative val="0"/>
          <c:cat>
            <c:strRef>
              <c:f>'Figure 4 &amp; Table 4'!$B$4:$C$4</c:f>
              <c:strCache>
                <c:ptCount val="2"/>
                <c:pt idx="0">
                  <c:v>2023/24</c:v>
                </c:pt>
                <c:pt idx="1">
                  <c:v>2024/25</c:v>
                </c:pt>
              </c:strCache>
            </c:strRef>
          </c:cat>
          <c:val>
            <c:numRef>
              <c:f>'Figure 4 &amp; Table 4'!$B$8:$C$8</c:f>
              <c:numCache>
                <c:formatCode>0.0</c:formatCode>
                <c:ptCount val="2"/>
                <c:pt idx="0">
                  <c:v>30.3</c:v>
                </c:pt>
                <c:pt idx="1">
                  <c:v>30</c:v>
                </c:pt>
              </c:numCache>
            </c:numRef>
          </c:val>
          <c:extLst>
            <c:ext xmlns:c16="http://schemas.microsoft.com/office/drawing/2014/chart" uri="{C3380CC4-5D6E-409C-BE32-E72D297353CC}">
              <c16:uniqueId val="{00000003-F4C6-4DCE-9C35-81AC426D5399}"/>
            </c:ext>
          </c:extLst>
        </c:ser>
        <c:dLbls>
          <c:showLegendKey val="0"/>
          <c:showVal val="0"/>
          <c:showCatName val="0"/>
          <c:showSerName val="0"/>
          <c:showPercent val="0"/>
          <c:showBubbleSize val="0"/>
        </c:dLbls>
        <c:gapWidth val="219"/>
        <c:overlap val="100"/>
        <c:axId val="1100746872"/>
        <c:axId val="1100748672"/>
        <c:extLst>
          <c:ext xmlns:c15="http://schemas.microsoft.com/office/drawing/2012/chart" uri="{02D57815-91ED-43cb-92C2-25804820EDAC}">
            <c15:filteredBarSeries>
              <c15:ser>
                <c:idx val="4"/>
                <c:order val="4"/>
                <c:tx>
                  <c:strRef>
                    <c:extLst>
                      <c:ext uri="{02D57815-91ED-43cb-92C2-25804820EDAC}">
                        <c15:formulaRef>
                          <c15:sqref>'Figure 4 &amp; Table 4'!$A$9</c15:sqref>
                        </c15:formulaRef>
                      </c:ext>
                    </c:extLst>
                    <c:strCache>
                      <c:ptCount val="1"/>
                      <c:pt idx="0">
                        <c:v>Total Demand</c:v>
                      </c:pt>
                    </c:strCache>
                  </c:strRef>
                </c:tx>
                <c:spPr>
                  <a:solidFill>
                    <a:schemeClr val="accent5"/>
                  </a:solidFill>
                  <a:ln>
                    <a:noFill/>
                  </a:ln>
                  <a:effectLst/>
                </c:spPr>
                <c:invertIfNegative val="0"/>
                <c:cat>
                  <c:strRef>
                    <c:extLst>
                      <c:ext uri="{02D57815-91ED-43cb-92C2-25804820EDAC}">
                        <c15:formulaRef>
                          <c15:sqref>'Figure 4 &amp; Table 4'!$B$4:$C$4</c15:sqref>
                        </c15:formulaRef>
                      </c:ext>
                    </c:extLst>
                    <c:strCache>
                      <c:ptCount val="2"/>
                      <c:pt idx="0">
                        <c:v>2023/24</c:v>
                      </c:pt>
                      <c:pt idx="1">
                        <c:v>2024/25</c:v>
                      </c:pt>
                    </c:strCache>
                  </c:strRef>
                </c:cat>
                <c:val>
                  <c:numRef>
                    <c:extLst>
                      <c:ext uri="{02D57815-91ED-43cb-92C2-25804820EDAC}">
                        <c15:formulaRef>
                          <c15:sqref>'Figure 4 &amp; Table 4'!$B$9:$C$9</c15:sqref>
                        </c15:formulaRef>
                      </c:ext>
                    </c:extLst>
                    <c:numCache>
                      <c:formatCode>0.0</c:formatCode>
                      <c:ptCount val="2"/>
                      <c:pt idx="0">
                        <c:v>460</c:v>
                      </c:pt>
                      <c:pt idx="1">
                        <c:v>474</c:v>
                      </c:pt>
                    </c:numCache>
                  </c:numRef>
                </c:val>
                <c:extLst>
                  <c:ext xmlns:c16="http://schemas.microsoft.com/office/drawing/2014/chart" uri="{C3380CC4-5D6E-409C-BE32-E72D297353CC}">
                    <c16:uniqueId val="{00000004-F4C6-4DCE-9C35-81AC426D5399}"/>
                  </c:ext>
                </c:extLst>
              </c15:ser>
            </c15:filteredBarSeries>
          </c:ext>
        </c:extLst>
      </c:barChart>
      <c:catAx>
        <c:axId val="1100746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748672"/>
        <c:crosses val="autoZero"/>
        <c:auto val="1"/>
        <c:lblAlgn val="ctr"/>
        <c:lblOffset val="100"/>
        <c:noMultiLvlLbl val="0"/>
      </c:catAx>
      <c:valAx>
        <c:axId val="1100748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mcm/d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746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'Figure 7'!$B$4</c:f>
              <c:strCache>
                <c:ptCount val="1"/>
                <c:pt idx="0">
                  <c:v>2022_23 Actuals</c:v>
                </c:pt>
              </c:strCache>
            </c:strRef>
          </c:tx>
          <c:spPr>
            <a:ln w="22225" cap="rnd">
              <a:solidFill>
                <a:srgbClr val="70AD47">
                  <a:alpha val="25000"/>
                </a:srgbClr>
              </a:solidFill>
              <a:round/>
            </a:ln>
            <a:effectLst/>
          </c:spPr>
          <c:marker>
            <c:symbol val="none"/>
          </c:marker>
          <c:cat>
            <c:numRef>
              <c:f>'Figure 7'!$A$5:$A$187</c:f>
              <c:numCache>
                <c:formatCode>d\-mmm</c:formatCode>
                <c:ptCount val="183"/>
                <c:pt idx="0">
                  <c:v>45200</c:v>
                </c:pt>
                <c:pt idx="1">
                  <c:v>45201</c:v>
                </c:pt>
                <c:pt idx="2">
                  <c:v>45202</c:v>
                </c:pt>
                <c:pt idx="3">
                  <c:v>45203</c:v>
                </c:pt>
                <c:pt idx="4">
                  <c:v>45204</c:v>
                </c:pt>
                <c:pt idx="5">
                  <c:v>45205</c:v>
                </c:pt>
                <c:pt idx="6">
                  <c:v>45206</c:v>
                </c:pt>
                <c:pt idx="7">
                  <c:v>45207</c:v>
                </c:pt>
                <c:pt idx="8">
                  <c:v>45208</c:v>
                </c:pt>
                <c:pt idx="9">
                  <c:v>45209</c:v>
                </c:pt>
                <c:pt idx="10">
                  <c:v>45210</c:v>
                </c:pt>
                <c:pt idx="11">
                  <c:v>45211</c:v>
                </c:pt>
                <c:pt idx="12">
                  <c:v>45212</c:v>
                </c:pt>
                <c:pt idx="13">
                  <c:v>45213</c:v>
                </c:pt>
                <c:pt idx="14">
                  <c:v>45214</c:v>
                </c:pt>
                <c:pt idx="15">
                  <c:v>45215</c:v>
                </c:pt>
                <c:pt idx="16">
                  <c:v>45216</c:v>
                </c:pt>
                <c:pt idx="17">
                  <c:v>45217</c:v>
                </c:pt>
                <c:pt idx="18">
                  <c:v>45218</c:v>
                </c:pt>
                <c:pt idx="19">
                  <c:v>45219</c:v>
                </c:pt>
                <c:pt idx="20">
                  <c:v>45220</c:v>
                </c:pt>
                <c:pt idx="21">
                  <c:v>45221</c:v>
                </c:pt>
                <c:pt idx="22">
                  <c:v>45222</c:v>
                </c:pt>
                <c:pt idx="23">
                  <c:v>45223</c:v>
                </c:pt>
                <c:pt idx="24">
                  <c:v>45224</c:v>
                </c:pt>
                <c:pt idx="25">
                  <c:v>45225</c:v>
                </c:pt>
                <c:pt idx="26">
                  <c:v>45226</c:v>
                </c:pt>
                <c:pt idx="27">
                  <c:v>45227</c:v>
                </c:pt>
                <c:pt idx="28">
                  <c:v>45228</c:v>
                </c:pt>
                <c:pt idx="29">
                  <c:v>45229</c:v>
                </c:pt>
                <c:pt idx="30">
                  <c:v>45230</c:v>
                </c:pt>
                <c:pt idx="31">
                  <c:v>45231</c:v>
                </c:pt>
                <c:pt idx="32">
                  <c:v>45232</c:v>
                </c:pt>
                <c:pt idx="33">
                  <c:v>45233</c:v>
                </c:pt>
                <c:pt idx="34">
                  <c:v>45234</c:v>
                </c:pt>
                <c:pt idx="35">
                  <c:v>45235</c:v>
                </c:pt>
                <c:pt idx="36">
                  <c:v>45236</c:v>
                </c:pt>
                <c:pt idx="37">
                  <c:v>45237</c:v>
                </c:pt>
                <c:pt idx="38">
                  <c:v>45238</c:v>
                </c:pt>
                <c:pt idx="39">
                  <c:v>45239</c:v>
                </c:pt>
                <c:pt idx="40">
                  <c:v>45240</c:v>
                </c:pt>
                <c:pt idx="41">
                  <c:v>45241</c:v>
                </c:pt>
                <c:pt idx="42">
                  <c:v>45242</c:v>
                </c:pt>
                <c:pt idx="43">
                  <c:v>45243</c:v>
                </c:pt>
                <c:pt idx="44">
                  <c:v>45244</c:v>
                </c:pt>
                <c:pt idx="45">
                  <c:v>45245</c:v>
                </c:pt>
                <c:pt idx="46">
                  <c:v>45246</c:v>
                </c:pt>
                <c:pt idx="47">
                  <c:v>45247</c:v>
                </c:pt>
                <c:pt idx="48">
                  <c:v>45248</c:v>
                </c:pt>
                <c:pt idx="49">
                  <c:v>45249</c:v>
                </c:pt>
                <c:pt idx="50">
                  <c:v>45250</c:v>
                </c:pt>
                <c:pt idx="51">
                  <c:v>45251</c:v>
                </c:pt>
                <c:pt idx="52">
                  <c:v>45252</c:v>
                </c:pt>
                <c:pt idx="53">
                  <c:v>45253</c:v>
                </c:pt>
                <c:pt idx="54">
                  <c:v>45254</c:v>
                </c:pt>
                <c:pt idx="55">
                  <c:v>45255</c:v>
                </c:pt>
                <c:pt idx="56">
                  <c:v>45256</c:v>
                </c:pt>
                <c:pt idx="57">
                  <c:v>45257</c:v>
                </c:pt>
                <c:pt idx="58">
                  <c:v>45258</c:v>
                </c:pt>
                <c:pt idx="59">
                  <c:v>45259</c:v>
                </c:pt>
                <c:pt idx="60">
                  <c:v>45260</c:v>
                </c:pt>
                <c:pt idx="61">
                  <c:v>45261</c:v>
                </c:pt>
                <c:pt idx="62">
                  <c:v>45262</c:v>
                </c:pt>
                <c:pt idx="63">
                  <c:v>45263</c:v>
                </c:pt>
                <c:pt idx="64">
                  <c:v>45264</c:v>
                </c:pt>
                <c:pt idx="65">
                  <c:v>45265</c:v>
                </c:pt>
                <c:pt idx="66">
                  <c:v>45266</c:v>
                </c:pt>
                <c:pt idx="67">
                  <c:v>45267</c:v>
                </c:pt>
                <c:pt idx="68">
                  <c:v>45268</c:v>
                </c:pt>
                <c:pt idx="69">
                  <c:v>45269</c:v>
                </c:pt>
                <c:pt idx="70">
                  <c:v>45270</c:v>
                </c:pt>
                <c:pt idx="71">
                  <c:v>45271</c:v>
                </c:pt>
                <c:pt idx="72">
                  <c:v>45272</c:v>
                </c:pt>
                <c:pt idx="73">
                  <c:v>45273</c:v>
                </c:pt>
                <c:pt idx="74">
                  <c:v>45274</c:v>
                </c:pt>
                <c:pt idx="75">
                  <c:v>45275</c:v>
                </c:pt>
                <c:pt idx="76">
                  <c:v>45276</c:v>
                </c:pt>
                <c:pt idx="77">
                  <c:v>45277</c:v>
                </c:pt>
                <c:pt idx="78">
                  <c:v>45278</c:v>
                </c:pt>
                <c:pt idx="79">
                  <c:v>45279</c:v>
                </c:pt>
                <c:pt idx="80">
                  <c:v>45280</c:v>
                </c:pt>
                <c:pt idx="81">
                  <c:v>45281</c:v>
                </c:pt>
                <c:pt idx="82">
                  <c:v>45282</c:v>
                </c:pt>
                <c:pt idx="83">
                  <c:v>45283</c:v>
                </c:pt>
                <c:pt idx="84">
                  <c:v>45284</c:v>
                </c:pt>
                <c:pt idx="85">
                  <c:v>45285</c:v>
                </c:pt>
                <c:pt idx="86">
                  <c:v>45286</c:v>
                </c:pt>
                <c:pt idx="87">
                  <c:v>45287</c:v>
                </c:pt>
                <c:pt idx="88">
                  <c:v>45288</c:v>
                </c:pt>
                <c:pt idx="89">
                  <c:v>45289</c:v>
                </c:pt>
                <c:pt idx="90">
                  <c:v>45290</c:v>
                </c:pt>
                <c:pt idx="91">
                  <c:v>45291</c:v>
                </c:pt>
                <c:pt idx="92">
                  <c:v>45292</c:v>
                </c:pt>
                <c:pt idx="93">
                  <c:v>45293</c:v>
                </c:pt>
                <c:pt idx="94">
                  <c:v>45294</c:v>
                </c:pt>
                <c:pt idx="95">
                  <c:v>45295</c:v>
                </c:pt>
                <c:pt idx="96">
                  <c:v>45296</c:v>
                </c:pt>
                <c:pt idx="97">
                  <c:v>45297</c:v>
                </c:pt>
                <c:pt idx="98">
                  <c:v>45298</c:v>
                </c:pt>
                <c:pt idx="99">
                  <c:v>45299</c:v>
                </c:pt>
                <c:pt idx="100">
                  <c:v>45300</c:v>
                </c:pt>
                <c:pt idx="101">
                  <c:v>45301</c:v>
                </c:pt>
                <c:pt idx="102">
                  <c:v>45302</c:v>
                </c:pt>
                <c:pt idx="103">
                  <c:v>45303</c:v>
                </c:pt>
                <c:pt idx="104">
                  <c:v>45304</c:v>
                </c:pt>
                <c:pt idx="105">
                  <c:v>45305</c:v>
                </c:pt>
                <c:pt idx="106">
                  <c:v>45306</c:v>
                </c:pt>
                <c:pt idx="107">
                  <c:v>45307</c:v>
                </c:pt>
                <c:pt idx="108">
                  <c:v>45308</c:v>
                </c:pt>
                <c:pt idx="109">
                  <c:v>45309</c:v>
                </c:pt>
                <c:pt idx="110">
                  <c:v>45310</c:v>
                </c:pt>
                <c:pt idx="111">
                  <c:v>45311</c:v>
                </c:pt>
                <c:pt idx="112">
                  <c:v>45312</c:v>
                </c:pt>
                <c:pt idx="113">
                  <c:v>45313</c:v>
                </c:pt>
                <c:pt idx="114">
                  <c:v>45314</c:v>
                </c:pt>
                <c:pt idx="115">
                  <c:v>45315</c:v>
                </c:pt>
                <c:pt idx="116">
                  <c:v>45316</c:v>
                </c:pt>
                <c:pt idx="117">
                  <c:v>45317</c:v>
                </c:pt>
                <c:pt idx="118">
                  <c:v>45318</c:v>
                </c:pt>
                <c:pt idx="119">
                  <c:v>45319</c:v>
                </c:pt>
                <c:pt idx="120">
                  <c:v>45320</c:v>
                </c:pt>
                <c:pt idx="121">
                  <c:v>45321</c:v>
                </c:pt>
                <c:pt idx="122">
                  <c:v>45322</c:v>
                </c:pt>
                <c:pt idx="123">
                  <c:v>45323</c:v>
                </c:pt>
                <c:pt idx="124">
                  <c:v>45324</c:v>
                </c:pt>
                <c:pt idx="125">
                  <c:v>45325</c:v>
                </c:pt>
                <c:pt idx="126">
                  <c:v>45326</c:v>
                </c:pt>
                <c:pt idx="127">
                  <c:v>45327</c:v>
                </c:pt>
                <c:pt idx="128">
                  <c:v>45328</c:v>
                </c:pt>
                <c:pt idx="129">
                  <c:v>45329</c:v>
                </c:pt>
                <c:pt idx="130">
                  <c:v>45330</c:v>
                </c:pt>
                <c:pt idx="131">
                  <c:v>45331</c:v>
                </c:pt>
                <c:pt idx="132">
                  <c:v>45332</c:v>
                </c:pt>
                <c:pt idx="133">
                  <c:v>45333</c:v>
                </c:pt>
                <c:pt idx="134">
                  <c:v>45334</c:v>
                </c:pt>
                <c:pt idx="135">
                  <c:v>45335</c:v>
                </c:pt>
                <c:pt idx="136">
                  <c:v>45336</c:v>
                </c:pt>
                <c:pt idx="137">
                  <c:v>45337</c:v>
                </c:pt>
                <c:pt idx="138">
                  <c:v>45338</c:v>
                </c:pt>
                <c:pt idx="139">
                  <c:v>45339</c:v>
                </c:pt>
                <c:pt idx="140">
                  <c:v>45340</c:v>
                </c:pt>
                <c:pt idx="141">
                  <c:v>45341</c:v>
                </c:pt>
                <c:pt idx="142">
                  <c:v>45342</c:v>
                </c:pt>
                <c:pt idx="143">
                  <c:v>45343</c:v>
                </c:pt>
                <c:pt idx="144">
                  <c:v>45344</c:v>
                </c:pt>
                <c:pt idx="145">
                  <c:v>45345</c:v>
                </c:pt>
                <c:pt idx="146">
                  <c:v>45346</c:v>
                </c:pt>
                <c:pt idx="147">
                  <c:v>45347</c:v>
                </c:pt>
                <c:pt idx="148">
                  <c:v>45348</c:v>
                </c:pt>
                <c:pt idx="149">
                  <c:v>45349</c:v>
                </c:pt>
                <c:pt idx="150">
                  <c:v>45350</c:v>
                </c:pt>
                <c:pt idx="151">
                  <c:v>45351</c:v>
                </c:pt>
                <c:pt idx="152">
                  <c:v>45352</c:v>
                </c:pt>
                <c:pt idx="153">
                  <c:v>45353</c:v>
                </c:pt>
                <c:pt idx="154">
                  <c:v>45354</c:v>
                </c:pt>
                <c:pt idx="155">
                  <c:v>45355</c:v>
                </c:pt>
                <c:pt idx="156">
                  <c:v>45356</c:v>
                </c:pt>
                <c:pt idx="157">
                  <c:v>45357</c:v>
                </c:pt>
                <c:pt idx="158">
                  <c:v>45358</c:v>
                </c:pt>
                <c:pt idx="159">
                  <c:v>45359</c:v>
                </c:pt>
                <c:pt idx="160">
                  <c:v>45360</c:v>
                </c:pt>
                <c:pt idx="161">
                  <c:v>45361</c:v>
                </c:pt>
                <c:pt idx="162">
                  <c:v>45362</c:v>
                </c:pt>
                <c:pt idx="163">
                  <c:v>45363</c:v>
                </c:pt>
                <c:pt idx="164">
                  <c:v>45364</c:v>
                </c:pt>
                <c:pt idx="165">
                  <c:v>45365</c:v>
                </c:pt>
                <c:pt idx="166">
                  <c:v>45366</c:v>
                </c:pt>
                <c:pt idx="167">
                  <c:v>45367</c:v>
                </c:pt>
                <c:pt idx="168">
                  <c:v>45368</c:v>
                </c:pt>
                <c:pt idx="169">
                  <c:v>45369</c:v>
                </c:pt>
                <c:pt idx="170">
                  <c:v>45370</c:v>
                </c:pt>
                <c:pt idx="171">
                  <c:v>45371</c:v>
                </c:pt>
                <c:pt idx="172">
                  <c:v>45372</c:v>
                </c:pt>
                <c:pt idx="173">
                  <c:v>45373</c:v>
                </c:pt>
                <c:pt idx="174">
                  <c:v>45374</c:v>
                </c:pt>
                <c:pt idx="175">
                  <c:v>45375</c:v>
                </c:pt>
                <c:pt idx="176">
                  <c:v>45376</c:v>
                </c:pt>
                <c:pt idx="177">
                  <c:v>45377</c:v>
                </c:pt>
                <c:pt idx="178">
                  <c:v>45378</c:v>
                </c:pt>
                <c:pt idx="179">
                  <c:v>45379</c:v>
                </c:pt>
                <c:pt idx="180">
                  <c:v>45380</c:v>
                </c:pt>
                <c:pt idx="181">
                  <c:v>45381</c:v>
                </c:pt>
                <c:pt idx="182">
                  <c:v>45382</c:v>
                </c:pt>
              </c:numCache>
            </c:numRef>
          </c:cat>
          <c:val>
            <c:numRef>
              <c:f>'Figure 7'!$B$5:$B$187</c:f>
              <c:numCache>
                <c:formatCode>0.0</c:formatCode>
                <c:ptCount val="183"/>
                <c:pt idx="0">
                  <c:v>19.006910000000875</c:v>
                </c:pt>
                <c:pt idx="1">
                  <c:v>41.881560000011127</c:v>
                </c:pt>
                <c:pt idx="2">
                  <c:v>64.478269999998759</c:v>
                </c:pt>
                <c:pt idx="3">
                  <c:v>45.727560000003521</c:v>
                </c:pt>
                <c:pt idx="4">
                  <c:v>33.0721699999837</c:v>
                </c:pt>
                <c:pt idx="5">
                  <c:v>34.005550000009734</c:v>
                </c:pt>
                <c:pt idx="6">
                  <c:v>26.887219999997143</c:v>
                </c:pt>
                <c:pt idx="7">
                  <c:v>38.78250999999991</c:v>
                </c:pt>
                <c:pt idx="8">
                  <c:v>23.546479999985177</c:v>
                </c:pt>
                <c:pt idx="9">
                  <c:v>49.397690000014833</c:v>
                </c:pt>
                <c:pt idx="10">
                  <c:v>69.160550000003951</c:v>
                </c:pt>
                <c:pt idx="11">
                  <c:v>74.235299999981393</c:v>
                </c:pt>
                <c:pt idx="12">
                  <c:v>76.857540000022013</c:v>
                </c:pt>
                <c:pt idx="13">
                  <c:v>74.292499999977721</c:v>
                </c:pt>
                <c:pt idx="14">
                  <c:v>29.957770000003862</c:v>
                </c:pt>
                <c:pt idx="15">
                  <c:v>32.303469999991336</c:v>
                </c:pt>
                <c:pt idx="16">
                  <c:v>55.229820000009362</c:v>
                </c:pt>
                <c:pt idx="17">
                  <c:v>79.167990000013262</c:v>
                </c:pt>
                <c:pt idx="18">
                  <c:v>56.806579999989538</c:v>
                </c:pt>
                <c:pt idx="19">
                  <c:v>80.506189999990013</c:v>
                </c:pt>
                <c:pt idx="20">
                  <c:v>71.102380000007699</c:v>
                </c:pt>
                <c:pt idx="21">
                  <c:v>60.716090000018504</c:v>
                </c:pt>
                <c:pt idx="22">
                  <c:v>47.498559999999543</c:v>
                </c:pt>
                <c:pt idx="23">
                  <c:v>58.533389999990938</c:v>
                </c:pt>
                <c:pt idx="24">
                  <c:v>66.94786000000218</c:v>
                </c:pt>
                <c:pt idx="25">
                  <c:v>44.488190000006227</c:v>
                </c:pt>
                <c:pt idx="26">
                  <c:v>59.250329999993525</c:v>
                </c:pt>
                <c:pt idx="27">
                  <c:v>51.080600000000402</c:v>
                </c:pt>
                <c:pt idx="28">
                  <c:v>44.271500000007627</c:v>
                </c:pt>
                <c:pt idx="29">
                  <c:v>31.495769999999457</c:v>
                </c:pt>
                <c:pt idx="30">
                  <c:v>46.888910000003925</c:v>
                </c:pt>
                <c:pt idx="31">
                  <c:v>29.127060000017309</c:v>
                </c:pt>
                <c:pt idx="32">
                  <c:v>32.834909999993215</c:v>
                </c:pt>
                <c:pt idx="33">
                  <c:v>61.780059999979201</c:v>
                </c:pt>
                <c:pt idx="34">
                  <c:v>60.833630000003808</c:v>
                </c:pt>
                <c:pt idx="35">
                  <c:v>43.469980000014267</c:v>
                </c:pt>
                <c:pt idx="36">
                  <c:v>28.094570000003376</c:v>
                </c:pt>
                <c:pt idx="37">
                  <c:v>37.361260000004513</c:v>
                </c:pt>
                <c:pt idx="38">
                  <c:v>33.099609999976877</c:v>
                </c:pt>
                <c:pt idx="39">
                  <c:v>41.654800000000257</c:v>
                </c:pt>
                <c:pt idx="40">
                  <c:v>35.497929999999229</c:v>
                </c:pt>
                <c:pt idx="41">
                  <c:v>45.333969999999034</c:v>
                </c:pt>
                <c:pt idx="42">
                  <c:v>64.143539999991518</c:v>
                </c:pt>
                <c:pt idx="43">
                  <c:v>56.16835000000826</c:v>
                </c:pt>
                <c:pt idx="44">
                  <c:v>67.357779999982682</c:v>
                </c:pt>
                <c:pt idx="45">
                  <c:v>63.810240000024372</c:v>
                </c:pt>
                <c:pt idx="46">
                  <c:v>59.584999999994885</c:v>
                </c:pt>
                <c:pt idx="47">
                  <c:v>58.64285999998706</c:v>
                </c:pt>
                <c:pt idx="48">
                  <c:v>70.096709999999433</c:v>
                </c:pt>
                <c:pt idx="49">
                  <c:v>72.456720000013661</c:v>
                </c:pt>
                <c:pt idx="50">
                  <c:v>78.771119999966814</c:v>
                </c:pt>
                <c:pt idx="51">
                  <c:v>76.459460000008988</c:v>
                </c:pt>
                <c:pt idx="52">
                  <c:v>80.536549999955582</c:v>
                </c:pt>
                <c:pt idx="53">
                  <c:v>55.250470000001762</c:v>
                </c:pt>
                <c:pt idx="54">
                  <c:v>53.391310000026522</c:v>
                </c:pt>
                <c:pt idx="55">
                  <c:v>61.027559999998765</c:v>
                </c:pt>
                <c:pt idx="56">
                  <c:v>46.532309999999967</c:v>
                </c:pt>
                <c:pt idx="57">
                  <c:v>65.870140000005676</c:v>
                </c:pt>
                <c:pt idx="58">
                  <c:v>90.385419999989537</c:v>
                </c:pt>
                <c:pt idx="59">
                  <c:v>89.376899999933286</c:v>
                </c:pt>
                <c:pt idx="60">
                  <c:v>87.095000000008767</c:v>
                </c:pt>
                <c:pt idx="61">
                  <c:v>87.398739999995954</c:v>
                </c:pt>
                <c:pt idx="62">
                  <c:v>69.294120000020428</c:v>
                </c:pt>
                <c:pt idx="63">
                  <c:v>52.121299999993845</c:v>
                </c:pt>
                <c:pt idx="64">
                  <c:v>46.439240000012866</c:v>
                </c:pt>
                <c:pt idx="65">
                  <c:v>78.6806700000066</c:v>
                </c:pt>
                <c:pt idx="66">
                  <c:v>79.055369999987363</c:v>
                </c:pt>
                <c:pt idx="67">
                  <c:v>83.494819999976357</c:v>
                </c:pt>
                <c:pt idx="68">
                  <c:v>91.227700000003921</c:v>
                </c:pt>
                <c:pt idx="69">
                  <c:v>90.520360000016467</c:v>
                </c:pt>
                <c:pt idx="70">
                  <c:v>88.085069999996676</c:v>
                </c:pt>
                <c:pt idx="71">
                  <c:v>94.256669999981852</c:v>
                </c:pt>
                <c:pt idx="72">
                  <c:v>100.80098000002491</c:v>
                </c:pt>
                <c:pt idx="73">
                  <c:v>95.608420000010412</c:v>
                </c:pt>
                <c:pt idx="74">
                  <c:v>90.691009999988808</c:v>
                </c:pt>
                <c:pt idx="75">
                  <c:v>93.973750000037171</c:v>
                </c:pt>
                <c:pt idx="76">
                  <c:v>80.924509999980671</c:v>
                </c:pt>
                <c:pt idx="77">
                  <c:v>51.934639999999888</c:v>
                </c:pt>
                <c:pt idx="78">
                  <c:v>23.321860000006076</c:v>
                </c:pt>
                <c:pt idx="79">
                  <c:v>26.261009999993302</c:v>
                </c:pt>
                <c:pt idx="80">
                  <c:v>26.58761000001936</c:v>
                </c:pt>
                <c:pt idx="81">
                  <c:v>29.415509999992597</c:v>
                </c:pt>
                <c:pt idx="82">
                  <c:v>63.499640000002671</c:v>
                </c:pt>
                <c:pt idx="83">
                  <c:v>37.592499999966108</c:v>
                </c:pt>
                <c:pt idx="84">
                  <c:v>17.258980000016997</c:v>
                </c:pt>
                <c:pt idx="85">
                  <c:v>16.752559999998446</c:v>
                </c:pt>
                <c:pt idx="86">
                  <c:v>13.309120000030214</c:v>
                </c:pt>
                <c:pt idx="87">
                  <c:v>12.120410000009445</c:v>
                </c:pt>
                <c:pt idx="88">
                  <c:v>14.737650000000526</c:v>
                </c:pt>
                <c:pt idx="89">
                  <c:v>11.097020000004127</c:v>
                </c:pt>
                <c:pt idx="90">
                  <c:v>11.538139999966878</c:v>
                </c:pt>
                <c:pt idx="91">
                  <c:v>23.953389999999935</c:v>
                </c:pt>
                <c:pt idx="92">
                  <c:v>22.027160000018153</c:v>
                </c:pt>
                <c:pt idx="93">
                  <c:v>32.584850000045591</c:v>
                </c:pt>
                <c:pt idx="94">
                  <c:v>24.820839999961301</c:v>
                </c:pt>
                <c:pt idx="95">
                  <c:v>17.183640000016329</c:v>
                </c:pt>
                <c:pt idx="96">
                  <c:v>32.884129999959754</c:v>
                </c:pt>
                <c:pt idx="97">
                  <c:v>24.86714000010166</c:v>
                </c:pt>
                <c:pt idx="98">
                  <c:v>14.176599999997398</c:v>
                </c:pt>
                <c:pt idx="99">
                  <c:v>16.027079999892916</c:v>
                </c:pt>
                <c:pt idx="100">
                  <c:v>20.754320000103153</c:v>
                </c:pt>
                <c:pt idx="101">
                  <c:v>17.172469999999414</c:v>
                </c:pt>
                <c:pt idx="102">
                  <c:v>13.781389999976321</c:v>
                </c:pt>
                <c:pt idx="103">
                  <c:v>16.573919999995169</c:v>
                </c:pt>
                <c:pt idx="104">
                  <c:v>19.187289999909694</c:v>
                </c:pt>
                <c:pt idx="105">
                  <c:v>13.190200000052272</c:v>
                </c:pt>
                <c:pt idx="106">
                  <c:v>34.060609999972058</c:v>
                </c:pt>
                <c:pt idx="107">
                  <c:v>60.529190000033665</c:v>
                </c:pt>
                <c:pt idx="108">
                  <c:v>66.49967999999194</c:v>
                </c:pt>
                <c:pt idx="109">
                  <c:v>63.765360000048759</c:v>
                </c:pt>
                <c:pt idx="110">
                  <c:v>76.842350000007386</c:v>
                </c:pt>
                <c:pt idx="111">
                  <c:v>72.644129999997332</c:v>
                </c:pt>
                <c:pt idx="112">
                  <c:v>49.940019999983662</c:v>
                </c:pt>
                <c:pt idx="113">
                  <c:v>60.579989999995107</c:v>
                </c:pt>
                <c:pt idx="114">
                  <c:v>86.266990000000703</c:v>
                </c:pt>
                <c:pt idx="115">
                  <c:v>87.982800000000424</c:v>
                </c:pt>
                <c:pt idx="116">
                  <c:v>76.085459999997198</c:v>
                </c:pt>
                <c:pt idx="117">
                  <c:v>74.362539999999981</c:v>
                </c:pt>
                <c:pt idx="118">
                  <c:v>82.900620000026123</c:v>
                </c:pt>
                <c:pt idx="119">
                  <c:v>65.742359999983648</c:v>
                </c:pt>
                <c:pt idx="120">
                  <c:v>20.797969999986357</c:v>
                </c:pt>
                <c:pt idx="121">
                  <c:v>47.478360000039103</c:v>
                </c:pt>
                <c:pt idx="122">
                  <c:v>31.520839999974115</c:v>
                </c:pt>
                <c:pt idx="123">
                  <c:v>21.683850000017205</c:v>
                </c:pt>
                <c:pt idx="124">
                  <c:v>27.975040000023725</c:v>
                </c:pt>
                <c:pt idx="125">
                  <c:v>31.017699999985673</c:v>
                </c:pt>
                <c:pt idx="126">
                  <c:v>30.470999999971983</c:v>
                </c:pt>
                <c:pt idx="127">
                  <c:v>37.459110000037313</c:v>
                </c:pt>
                <c:pt idx="128">
                  <c:v>71.934640000010518</c:v>
                </c:pt>
                <c:pt idx="129">
                  <c:v>77.014710000023385</c:v>
                </c:pt>
                <c:pt idx="130">
                  <c:v>53.794089999981878</c:v>
                </c:pt>
                <c:pt idx="131">
                  <c:v>57.015760000018226</c:v>
                </c:pt>
                <c:pt idx="132">
                  <c:v>41.412540000017209</c:v>
                </c:pt>
                <c:pt idx="133">
                  <c:v>49.703209999981773</c:v>
                </c:pt>
                <c:pt idx="134">
                  <c:v>56.212439999977725</c:v>
                </c:pt>
                <c:pt idx="135">
                  <c:v>70.957420000023802</c:v>
                </c:pt>
                <c:pt idx="136">
                  <c:v>59.194499999983442</c:v>
                </c:pt>
                <c:pt idx="137">
                  <c:v>46.484200000041483</c:v>
                </c:pt>
                <c:pt idx="138">
                  <c:v>44.476129999964769</c:v>
                </c:pt>
                <c:pt idx="139">
                  <c:v>27.111800000015815</c:v>
                </c:pt>
                <c:pt idx="140">
                  <c:v>21.617419999973098</c:v>
                </c:pt>
                <c:pt idx="141">
                  <c:v>26.703049999983332</c:v>
                </c:pt>
                <c:pt idx="142">
                  <c:v>37.175909999997309</c:v>
                </c:pt>
                <c:pt idx="143">
                  <c:v>66.709569999997299</c:v>
                </c:pt>
                <c:pt idx="144">
                  <c:v>66.173499999993552</c:v>
                </c:pt>
                <c:pt idx="145">
                  <c:v>57.15232000003239</c:v>
                </c:pt>
                <c:pt idx="146">
                  <c:v>43.321389999993272</c:v>
                </c:pt>
                <c:pt idx="147">
                  <c:v>35.929080000029785</c:v>
                </c:pt>
                <c:pt idx="148">
                  <c:v>54.519999999977081</c:v>
                </c:pt>
                <c:pt idx="149">
                  <c:v>88.17914000002105</c:v>
                </c:pt>
                <c:pt idx="150">
                  <c:v>90.816570000055748</c:v>
                </c:pt>
                <c:pt idx="152">
                  <c:v>87.507860000025929</c:v>
                </c:pt>
                <c:pt idx="153">
                  <c:v>92.305549999978155</c:v>
                </c:pt>
                <c:pt idx="154">
                  <c:v>84.843230000013506</c:v>
                </c:pt>
                <c:pt idx="155">
                  <c:v>73.505959999997344</c:v>
                </c:pt>
                <c:pt idx="156">
                  <c:v>76.737270000000947</c:v>
                </c:pt>
                <c:pt idx="157">
                  <c:v>80.100189999995919</c:v>
                </c:pt>
                <c:pt idx="158">
                  <c:v>86.230279999985186</c:v>
                </c:pt>
                <c:pt idx="159">
                  <c:v>74.778560000002457</c:v>
                </c:pt>
                <c:pt idx="160">
                  <c:v>55.163209999999744</c:v>
                </c:pt>
                <c:pt idx="161">
                  <c:v>61.29578999999471</c:v>
                </c:pt>
                <c:pt idx="162">
                  <c:v>46.509739999992114</c:v>
                </c:pt>
                <c:pt idx="163">
                  <c:v>16.955590000006428</c:v>
                </c:pt>
                <c:pt idx="164">
                  <c:v>18.865320000017217</c:v>
                </c:pt>
                <c:pt idx="165">
                  <c:v>45.402779999980631</c:v>
                </c:pt>
                <c:pt idx="166">
                  <c:v>58.301730000016455</c:v>
                </c:pt>
                <c:pt idx="167">
                  <c:v>28.735269999978712</c:v>
                </c:pt>
                <c:pt idx="168">
                  <c:v>53.093980000007711</c:v>
                </c:pt>
                <c:pt idx="169">
                  <c:v>38.891040000010364</c:v>
                </c:pt>
                <c:pt idx="170">
                  <c:v>46.543439999988848</c:v>
                </c:pt>
                <c:pt idx="171">
                  <c:v>54.024850000010858</c:v>
                </c:pt>
                <c:pt idx="172">
                  <c:v>29.281809999998398</c:v>
                </c:pt>
                <c:pt idx="173">
                  <c:v>20.081250000003429</c:v>
                </c:pt>
                <c:pt idx="174">
                  <c:v>21.253879999998663</c:v>
                </c:pt>
                <c:pt idx="175">
                  <c:v>13.786989999977884</c:v>
                </c:pt>
                <c:pt idx="176">
                  <c:v>26.866639999967081</c:v>
                </c:pt>
                <c:pt idx="177">
                  <c:v>32.30269000007965</c:v>
                </c:pt>
                <c:pt idx="178">
                  <c:v>60.529030000000319</c:v>
                </c:pt>
                <c:pt idx="179">
                  <c:v>43.723359999895699</c:v>
                </c:pt>
                <c:pt idx="180">
                  <c:v>38.247560000004874</c:v>
                </c:pt>
                <c:pt idx="181">
                  <c:v>31.52465000004182</c:v>
                </c:pt>
                <c:pt idx="182">
                  <c:v>38.957220000032819</c:v>
                </c:pt>
              </c:numCache>
            </c:numRef>
          </c:val>
          <c:smooth val="0"/>
          <c:extLst>
            <c:ext xmlns:c16="http://schemas.microsoft.com/office/drawing/2014/chart" uri="{C3380CC4-5D6E-409C-BE32-E72D297353CC}">
              <c16:uniqueId val="{00000000-3BE7-4736-9D4F-7B6BE065BAA6}"/>
            </c:ext>
          </c:extLst>
        </c:ser>
        <c:ser>
          <c:idx val="2"/>
          <c:order val="1"/>
          <c:tx>
            <c:strRef>
              <c:f>'Figure 7'!$C$4</c:f>
              <c:strCache>
                <c:ptCount val="1"/>
                <c:pt idx="0">
                  <c:v>2023_24 Actuals</c:v>
                </c:pt>
              </c:strCache>
            </c:strRef>
          </c:tx>
          <c:spPr>
            <a:ln w="25400" cap="rnd">
              <a:solidFill>
                <a:srgbClr val="70AD47">
                  <a:lumMod val="75000"/>
                </a:srgbClr>
              </a:solidFill>
              <a:round/>
            </a:ln>
            <a:effectLst/>
          </c:spPr>
          <c:marker>
            <c:symbol val="none"/>
          </c:marker>
          <c:cat>
            <c:numRef>
              <c:f>'Figure 7'!$A$5:$A$187</c:f>
              <c:numCache>
                <c:formatCode>d\-mmm</c:formatCode>
                <c:ptCount val="183"/>
                <c:pt idx="0">
                  <c:v>45200</c:v>
                </c:pt>
                <c:pt idx="1">
                  <c:v>45201</c:v>
                </c:pt>
                <c:pt idx="2">
                  <c:v>45202</c:v>
                </c:pt>
                <c:pt idx="3">
                  <c:v>45203</c:v>
                </c:pt>
                <c:pt idx="4">
                  <c:v>45204</c:v>
                </c:pt>
                <c:pt idx="5">
                  <c:v>45205</c:v>
                </c:pt>
                <c:pt idx="6">
                  <c:v>45206</c:v>
                </c:pt>
                <c:pt idx="7">
                  <c:v>45207</c:v>
                </c:pt>
                <c:pt idx="8">
                  <c:v>45208</c:v>
                </c:pt>
                <c:pt idx="9">
                  <c:v>45209</c:v>
                </c:pt>
                <c:pt idx="10">
                  <c:v>45210</c:v>
                </c:pt>
                <c:pt idx="11">
                  <c:v>45211</c:v>
                </c:pt>
                <c:pt idx="12">
                  <c:v>45212</c:v>
                </c:pt>
                <c:pt idx="13">
                  <c:v>45213</c:v>
                </c:pt>
                <c:pt idx="14">
                  <c:v>45214</c:v>
                </c:pt>
                <c:pt idx="15">
                  <c:v>45215</c:v>
                </c:pt>
                <c:pt idx="16">
                  <c:v>45216</c:v>
                </c:pt>
                <c:pt idx="17">
                  <c:v>45217</c:v>
                </c:pt>
                <c:pt idx="18">
                  <c:v>45218</c:v>
                </c:pt>
                <c:pt idx="19">
                  <c:v>45219</c:v>
                </c:pt>
                <c:pt idx="20">
                  <c:v>45220</c:v>
                </c:pt>
                <c:pt idx="21">
                  <c:v>45221</c:v>
                </c:pt>
                <c:pt idx="22">
                  <c:v>45222</c:v>
                </c:pt>
                <c:pt idx="23">
                  <c:v>45223</c:v>
                </c:pt>
                <c:pt idx="24">
                  <c:v>45224</c:v>
                </c:pt>
                <c:pt idx="25">
                  <c:v>45225</c:v>
                </c:pt>
                <c:pt idx="26">
                  <c:v>45226</c:v>
                </c:pt>
                <c:pt idx="27">
                  <c:v>45227</c:v>
                </c:pt>
                <c:pt idx="28">
                  <c:v>45228</c:v>
                </c:pt>
                <c:pt idx="29">
                  <c:v>45229</c:v>
                </c:pt>
                <c:pt idx="30">
                  <c:v>45230</c:v>
                </c:pt>
                <c:pt idx="31">
                  <c:v>45231</c:v>
                </c:pt>
                <c:pt idx="32">
                  <c:v>45232</c:v>
                </c:pt>
                <c:pt idx="33">
                  <c:v>45233</c:v>
                </c:pt>
                <c:pt idx="34">
                  <c:v>45234</c:v>
                </c:pt>
                <c:pt idx="35">
                  <c:v>45235</c:v>
                </c:pt>
                <c:pt idx="36">
                  <c:v>45236</c:v>
                </c:pt>
                <c:pt idx="37">
                  <c:v>45237</c:v>
                </c:pt>
                <c:pt idx="38">
                  <c:v>45238</c:v>
                </c:pt>
                <c:pt idx="39">
                  <c:v>45239</c:v>
                </c:pt>
                <c:pt idx="40">
                  <c:v>45240</c:v>
                </c:pt>
                <c:pt idx="41">
                  <c:v>45241</c:v>
                </c:pt>
                <c:pt idx="42">
                  <c:v>45242</c:v>
                </c:pt>
                <c:pt idx="43">
                  <c:v>45243</c:v>
                </c:pt>
                <c:pt idx="44">
                  <c:v>45244</c:v>
                </c:pt>
                <c:pt idx="45">
                  <c:v>45245</c:v>
                </c:pt>
                <c:pt idx="46">
                  <c:v>45246</c:v>
                </c:pt>
                <c:pt idx="47">
                  <c:v>45247</c:v>
                </c:pt>
                <c:pt idx="48">
                  <c:v>45248</c:v>
                </c:pt>
                <c:pt idx="49">
                  <c:v>45249</c:v>
                </c:pt>
                <c:pt idx="50">
                  <c:v>45250</c:v>
                </c:pt>
                <c:pt idx="51">
                  <c:v>45251</c:v>
                </c:pt>
                <c:pt idx="52">
                  <c:v>45252</c:v>
                </c:pt>
                <c:pt idx="53">
                  <c:v>45253</c:v>
                </c:pt>
                <c:pt idx="54">
                  <c:v>45254</c:v>
                </c:pt>
                <c:pt idx="55">
                  <c:v>45255</c:v>
                </c:pt>
                <c:pt idx="56">
                  <c:v>45256</c:v>
                </c:pt>
                <c:pt idx="57">
                  <c:v>45257</c:v>
                </c:pt>
                <c:pt idx="58">
                  <c:v>45258</c:v>
                </c:pt>
                <c:pt idx="59">
                  <c:v>45259</c:v>
                </c:pt>
                <c:pt idx="60">
                  <c:v>45260</c:v>
                </c:pt>
                <c:pt idx="61">
                  <c:v>45261</c:v>
                </c:pt>
                <c:pt idx="62">
                  <c:v>45262</c:v>
                </c:pt>
                <c:pt idx="63">
                  <c:v>45263</c:v>
                </c:pt>
                <c:pt idx="64">
                  <c:v>45264</c:v>
                </c:pt>
                <c:pt idx="65">
                  <c:v>45265</c:v>
                </c:pt>
                <c:pt idx="66">
                  <c:v>45266</c:v>
                </c:pt>
                <c:pt idx="67">
                  <c:v>45267</c:v>
                </c:pt>
                <c:pt idx="68">
                  <c:v>45268</c:v>
                </c:pt>
                <c:pt idx="69">
                  <c:v>45269</c:v>
                </c:pt>
                <c:pt idx="70">
                  <c:v>45270</c:v>
                </c:pt>
                <c:pt idx="71">
                  <c:v>45271</c:v>
                </c:pt>
                <c:pt idx="72">
                  <c:v>45272</c:v>
                </c:pt>
                <c:pt idx="73">
                  <c:v>45273</c:v>
                </c:pt>
                <c:pt idx="74">
                  <c:v>45274</c:v>
                </c:pt>
                <c:pt idx="75">
                  <c:v>45275</c:v>
                </c:pt>
                <c:pt idx="76">
                  <c:v>45276</c:v>
                </c:pt>
                <c:pt idx="77">
                  <c:v>45277</c:v>
                </c:pt>
                <c:pt idx="78">
                  <c:v>45278</c:v>
                </c:pt>
                <c:pt idx="79">
                  <c:v>45279</c:v>
                </c:pt>
                <c:pt idx="80">
                  <c:v>45280</c:v>
                </c:pt>
                <c:pt idx="81">
                  <c:v>45281</c:v>
                </c:pt>
                <c:pt idx="82">
                  <c:v>45282</c:v>
                </c:pt>
                <c:pt idx="83">
                  <c:v>45283</c:v>
                </c:pt>
                <c:pt idx="84">
                  <c:v>45284</c:v>
                </c:pt>
                <c:pt idx="85">
                  <c:v>45285</c:v>
                </c:pt>
                <c:pt idx="86">
                  <c:v>45286</c:v>
                </c:pt>
                <c:pt idx="87">
                  <c:v>45287</c:v>
                </c:pt>
                <c:pt idx="88">
                  <c:v>45288</c:v>
                </c:pt>
                <c:pt idx="89">
                  <c:v>45289</c:v>
                </c:pt>
                <c:pt idx="90">
                  <c:v>45290</c:v>
                </c:pt>
                <c:pt idx="91">
                  <c:v>45291</c:v>
                </c:pt>
                <c:pt idx="92">
                  <c:v>45292</c:v>
                </c:pt>
                <c:pt idx="93">
                  <c:v>45293</c:v>
                </c:pt>
                <c:pt idx="94">
                  <c:v>45294</c:v>
                </c:pt>
                <c:pt idx="95">
                  <c:v>45295</c:v>
                </c:pt>
                <c:pt idx="96">
                  <c:v>45296</c:v>
                </c:pt>
                <c:pt idx="97">
                  <c:v>45297</c:v>
                </c:pt>
                <c:pt idx="98">
                  <c:v>45298</c:v>
                </c:pt>
                <c:pt idx="99">
                  <c:v>45299</c:v>
                </c:pt>
                <c:pt idx="100">
                  <c:v>45300</c:v>
                </c:pt>
                <c:pt idx="101">
                  <c:v>45301</c:v>
                </c:pt>
                <c:pt idx="102">
                  <c:v>45302</c:v>
                </c:pt>
                <c:pt idx="103">
                  <c:v>45303</c:v>
                </c:pt>
                <c:pt idx="104">
                  <c:v>45304</c:v>
                </c:pt>
                <c:pt idx="105">
                  <c:v>45305</c:v>
                </c:pt>
                <c:pt idx="106">
                  <c:v>45306</c:v>
                </c:pt>
                <c:pt idx="107">
                  <c:v>45307</c:v>
                </c:pt>
                <c:pt idx="108">
                  <c:v>45308</c:v>
                </c:pt>
                <c:pt idx="109">
                  <c:v>45309</c:v>
                </c:pt>
                <c:pt idx="110">
                  <c:v>45310</c:v>
                </c:pt>
                <c:pt idx="111">
                  <c:v>45311</c:v>
                </c:pt>
                <c:pt idx="112">
                  <c:v>45312</c:v>
                </c:pt>
                <c:pt idx="113">
                  <c:v>45313</c:v>
                </c:pt>
                <c:pt idx="114">
                  <c:v>45314</c:v>
                </c:pt>
                <c:pt idx="115">
                  <c:v>45315</c:v>
                </c:pt>
                <c:pt idx="116">
                  <c:v>45316</c:v>
                </c:pt>
                <c:pt idx="117">
                  <c:v>45317</c:v>
                </c:pt>
                <c:pt idx="118">
                  <c:v>45318</c:v>
                </c:pt>
                <c:pt idx="119">
                  <c:v>45319</c:v>
                </c:pt>
                <c:pt idx="120">
                  <c:v>45320</c:v>
                </c:pt>
                <c:pt idx="121">
                  <c:v>45321</c:v>
                </c:pt>
                <c:pt idx="122">
                  <c:v>45322</c:v>
                </c:pt>
                <c:pt idx="123">
                  <c:v>45323</c:v>
                </c:pt>
                <c:pt idx="124">
                  <c:v>45324</c:v>
                </c:pt>
                <c:pt idx="125">
                  <c:v>45325</c:v>
                </c:pt>
                <c:pt idx="126">
                  <c:v>45326</c:v>
                </c:pt>
                <c:pt idx="127">
                  <c:v>45327</c:v>
                </c:pt>
                <c:pt idx="128">
                  <c:v>45328</c:v>
                </c:pt>
                <c:pt idx="129">
                  <c:v>45329</c:v>
                </c:pt>
                <c:pt idx="130">
                  <c:v>45330</c:v>
                </c:pt>
                <c:pt idx="131">
                  <c:v>45331</c:v>
                </c:pt>
                <c:pt idx="132">
                  <c:v>45332</c:v>
                </c:pt>
                <c:pt idx="133">
                  <c:v>45333</c:v>
                </c:pt>
                <c:pt idx="134">
                  <c:v>45334</c:v>
                </c:pt>
                <c:pt idx="135">
                  <c:v>45335</c:v>
                </c:pt>
                <c:pt idx="136">
                  <c:v>45336</c:v>
                </c:pt>
                <c:pt idx="137">
                  <c:v>45337</c:v>
                </c:pt>
                <c:pt idx="138">
                  <c:v>45338</c:v>
                </c:pt>
                <c:pt idx="139">
                  <c:v>45339</c:v>
                </c:pt>
                <c:pt idx="140">
                  <c:v>45340</c:v>
                </c:pt>
                <c:pt idx="141">
                  <c:v>45341</c:v>
                </c:pt>
                <c:pt idx="142">
                  <c:v>45342</c:v>
                </c:pt>
                <c:pt idx="143">
                  <c:v>45343</c:v>
                </c:pt>
                <c:pt idx="144">
                  <c:v>45344</c:v>
                </c:pt>
                <c:pt idx="145">
                  <c:v>45345</c:v>
                </c:pt>
                <c:pt idx="146">
                  <c:v>45346</c:v>
                </c:pt>
                <c:pt idx="147">
                  <c:v>45347</c:v>
                </c:pt>
                <c:pt idx="148">
                  <c:v>45348</c:v>
                </c:pt>
                <c:pt idx="149">
                  <c:v>45349</c:v>
                </c:pt>
                <c:pt idx="150">
                  <c:v>45350</c:v>
                </c:pt>
                <c:pt idx="151">
                  <c:v>45351</c:v>
                </c:pt>
                <c:pt idx="152">
                  <c:v>45352</c:v>
                </c:pt>
                <c:pt idx="153">
                  <c:v>45353</c:v>
                </c:pt>
                <c:pt idx="154">
                  <c:v>45354</c:v>
                </c:pt>
                <c:pt idx="155">
                  <c:v>45355</c:v>
                </c:pt>
                <c:pt idx="156">
                  <c:v>45356</c:v>
                </c:pt>
                <c:pt idx="157">
                  <c:v>45357</c:v>
                </c:pt>
                <c:pt idx="158">
                  <c:v>45358</c:v>
                </c:pt>
                <c:pt idx="159">
                  <c:v>45359</c:v>
                </c:pt>
                <c:pt idx="160">
                  <c:v>45360</c:v>
                </c:pt>
                <c:pt idx="161">
                  <c:v>45361</c:v>
                </c:pt>
                <c:pt idx="162">
                  <c:v>45362</c:v>
                </c:pt>
                <c:pt idx="163">
                  <c:v>45363</c:v>
                </c:pt>
                <c:pt idx="164">
                  <c:v>45364</c:v>
                </c:pt>
                <c:pt idx="165">
                  <c:v>45365</c:v>
                </c:pt>
                <c:pt idx="166">
                  <c:v>45366</c:v>
                </c:pt>
                <c:pt idx="167">
                  <c:v>45367</c:v>
                </c:pt>
                <c:pt idx="168">
                  <c:v>45368</c:v>
                </c:pt>
                <c:pt idx="169">
                  <c:v>45369</c:v>
                </c:pt>
                <c:pt idx="170">
                  <c:v>45370</c:v>
                </c:pt>
                <c:pt idx="171">
                  <c:v>45371</c:v>
                </c:pt>
                <c:pt idx="172">
                  <c:v>45372</c:v>
                </c:pt>
                <c:pt idx="173">
                  <c:v>45373</c:v>
                </c:pt>
                <c:pt idx="174">
                  <c:v>45374</c:v>
                </c:pt>
                <c:pt idx="175">
                  <c:v>45375</c:v>
                </c:pt>
                <c:pt idx="176">
                  <c:v>45376</c:v>
                </c:pt>
                <c:pt idx="177">
                  <c:v>45377</c:v>
                </c:pt>
                <c:pt idx="178">
                  <c:v>45378</c:v>
                </c:pt>
                <c:pt idx="179">
                  <c:v>45379</c:v>
                </c:pt>
                <c:pt idx="180">
                  <c:v>45380</c:v>
                </c:pt>
                <c:pt idx="181">
                  <c:v>45381</c:v>
                </c:pt>
                <c:pt idx="182">
                  <c:v>45382</c:v>
                </c:pt>
              </c:numCache>
            </c:numRef>
          </c:cat>
          <c:val>
            <c:numRef>
              <c:f>'Figure 7'!$C$5:$C$187</c:f>
              <c:numCache>
                <c:formatCode>0.0</c:formatCode>
                <c:ptCount val="183"/>
                <c:pt idx="0">
                  <c:v>33.736169999999618</c:v>
                </c:pt>
                <c:pt idx="1">
                  <c:v>53.869440000000999</c:v>
                </c:pt>
                <c:pt idx="2">
                  <c:v>18.654500000000347</c:v>
                </c:pt>
                <c:pt idx="3">
                  <c:v>26.863629999998103</c:v>
                </c:pt>
                <c:pt idx="4">
                  <c:v>39.225970000001517</c:v>
                </c:pt>
                <c:pt idx="5">
                  <c:v>21.666579999999204</c:v>
                </c:pt>
                <c:pt idx="6">
                  <c:v>22.682630000001019</c:v>
                </c:pt>
                <c:pt idx="7">
                  <c:v>36.704000000000079</c:v>
                </c:pt>
                <c:pt idx="8">
                  <c:v>62.921689999999494</c:v>
                </c:pt>
                <c:pt idx="9">
                  <c:v>34.313280000001086</c:v>
                </c:pt>
                <c:pt idx="10">
                  <c:v>35.454399999998728</c:v>
                </c:pt>
                <c:pt idx="11">
                  <c:v>60.663600000000514</c:v>
                </c:pt>
                <c:pt idx="12">
                  <c:v>15.190860000001116</c:v>
                </c:pt>
                <c:pt idx="13">
                  <c:v>14.143929999998472</c:v>
                </c:pt>
                <c:pt idx="14">
                  <c:v>29.406039999999347</c:v>
                </c:pt>
                <c:pt idx="15">
                  <c:v>66.276080000000164</c:v>
                </c:pt>
                <c:pt idx="16">
                  <c:v>34.270430000001596</c:v>
                </c:pt>
                <c:pt idx="17">
                  <c:v>18.108049999997696</c:v>
                </c:pt>
                <c:pt idx="18">
                  <c:v>36.471870000000806</c:v>
                </c:pt>
                <c:pt idx="19">
                  <c:v>23.907169999999557</c:v>
                </c:pt>
                <c:pt idx="20">
                  <c:v>27.267780000000503</c:v>
                </c:pt>
                <c:pt idx="21">
                  <c:v>41.020760000001459</c:v>
                </c:pt>
                <c:pt idx="22">
                  <c:v>53.420509999998679</c:v>
                </c:pt>
                <c:pt idx="23">
                  <c:v>56.635440000000614</c:v>
                </c:pt>
                <c:pt idx="24">
                  <c:v>59.491459999998952</c:v>
                </c:pt>
                <c:pt idx="25">
                  <c:v>54.964290000000297</c:v>
                </c:pt>
                <c:pt idx="26">
                  <c:v>46.55089999999997</c:v>
                </c:pt>
                <c:pt idx="27">
                  <c:v>22.29976999999899</c:v>
                </c:pt>
                <c:pt idx="28">
                  <c:v>18.368170000000472</c:v>
                </c:pt>
                <c:pt idx="29">
                  <c:v>44.520940000000479</c:v>
                </c:pt>
                <c:pt idx="30">
                  <c:v>40.42870999999873</c:v>
                </c:pt>
                <c:pt idx="31">
                  <c:v>19.368720000000977</c:v>
                </c:pt>
                <c:pt idx="32">
                  <c:v>29.387229999997363</c:v>
                </c:pt>
                <c:pt idx="33">
                  <c:v>29.532180000004157</c:v>
                </c:pt>
                <c:pt idx="34">
                  <c:v>38.523029999997071</c:v>
                </c:pt>
                <c:pt idx="35">
                  <c:v>31.340170000002441</c:v>
                </c:pt>
                <c:pt idx="36">
                  <c:v>34.08111592840303</c:v>
                </c:pt>
                <c:pt idx="37">
                  <c:v>40.86092999999466</c:v>
                </c:pt>
                <c:pt idx="38">
                  <c:v>31.295890000000735</c:v>
                </c:pt>
                <c:pt idx="39">
                  <c:v>42.93659000000342</c:v>
                </c:pt>
                <c:pt idx="40">
                  <c:v>45.416360000003785</c:v>
                </c:pt>
                <c:pt idx="41">
                  <c:v>48.655319999995065</c:v>
                </c:pt>
                <c:pt idx="42">
                  <c:v>40.449429999996603</c:v>
                </c:pt>
                <c:pt idx="43">
                  <c:v>24.916210000004856</c:v>
                </c:pt>
                <c:pt idx="44">
                  <c:v>43.745080000000208</c:v>
                </c:pt>
                <c:pt idx="45">
                  <c:v>61.05704999999913</c:v>
                </c:pt>
                <c:pt idx="46">
                  <c:v>82.728869999994615</c:v>
                </c:pt>
                <c:pt idx="47">
                  <c:v>70.879409999990685</c:v>
                </c:pt>
                <c:pt idx="48">
                  <c:v>18.706571393259498</c:v>
                </c:pt>
                <c:pt idx="49">
                  <c:v>21.248349999989134</c:v>
                </c:pt>
                <c:pt idx="50">
                  <c:v>55.929860000006691</c:v>
                </c:pt>
                <c:pt idx="51">
                  <c:v>69.912629999993271</c:v>
                </c:pt>
                <c:pt idx="52">
                  <c:v>41.547459999996406</c:v>
                </c:pt>
                <c:pt idx="53">
                  <c:v>19.23312000004022</c:v>
                </c:pt>
                <c:pt idx="54">
                  <c:v>27.427199999964675</c:v>
                </c:pt>
                <c:pt idx="55">
                  <c:v>53.4196700000319</c:v>
                </c:pt>
                <c:pt idx="56">
                  <c:v>68.646300000000736</c:v>
                </c:pt>
                <c:pt idx="57">
                  <c:v>61.369030000017979</c:v>
                </c:pt>
                <c:pt idx="58">
                  <c:v>73.948180000000022</c:v>
                </c:pt>
                <c:pt idx="59">
                  <c:v>92.384469999978776</c:v>
                </c:pt>
                <c:pt idx="60">
                  <c:v>102.40203999999504</c:v>
                </c:pt>
                <c:pt idx="61">
                  <c:v>102.57527000001322</c:v>
                </c:pt>
                <c:pt idx="62">
                  <c:v>84.233219999990368</c:v>
                </c:pt>
                <c:pt idx="63">
                  <c:v>60.85176000001055</c:v>
                </c:pt>
                <c:pt idx="64">
                  <c:v>63.480979999986587</c:v>
                </c:pt>
                <c:pt idx="65">
                  <c:v>88.943760000015544</c:v>
                </c:pt>
                <c:pt idx="66">
                  <c:v>83.807080000016171</c:v>
                </c:pt>
                <c:pt idx="67">
                  <c:v>52.833470000006415</c:v>
                </c:pt>
                <c:pt idx="68">
                  <c:v>51.722849999983112</c:v>
                </c:pt>
                <c:pt idx="69">
                  <c:v>16.091819999998712</c:v>
                </c:pt>
                <c:pt idx="70">
                  <c:v>25.438969999982202</c:v>
                </c:pt>
                <c:pt idx="71">
                  <c:v>62.209779999988456</c:v>
                </c:pt>
                <c:pt idx="72">
                  <c:v>66.404980000041277</c:v>
                </c:pt>
                <c:pt idx="73">
                  <c:v>70.378769999963168</c:v>
                </c:pt>
                <c:pt idx="74">
                  <c:v>74.643529999985489</c:v>
                </c:pt>
                <c:pt idx="75">
                  <c:v>54.448030000020417</c:v>
                </c:pt>
                <c:pt idx="76">
                  <c:v>21.025620000036675</c:v>
                </c:pt>
                <c:pt idx="77">
                  <c:v>17.998229999990969</c:v>
                </c:pt>
                <c:pt idx="78">
                  <c:v>37.281539999999254</c:v>
                </c:pt>
                <c:pt idx="79">
                  <c:v>38.025710000057167</c:v>
                </c:pt>
                <c:pt idx="80">
                  <c:v>14.875899999983492</c:v>
                </c:pt>
                <c:pt idx="81">
                  <c:v>14.515300000001464</c:v>
                </c:pt>
                <c:pt idx="82">
                  <c:v>17.324309999989218</c:v>
                </c:pt>
                <c:pt idx="83">
                  <c:v>13.145359999983508</c:v>
                </c:pt>
                <c:pt idx="84">
                  <c:v>11.909920000033297</c:v>
                </c:pt>
                <c:pt idx="85">
                  <c:v>13.245070000010012</c:v>
                </c:pt>
                <c:pt idx="86">
                  <c:v>27.839389999944899</c:v>
                </c:pt>
                <c:pt idx="87">
                  <c:v>12.952920000041559</c:v>
                </c:pt>
                <c:pt idx="88">
                  <c:v>11.608499999982234</c:v>
                </c:pt>
                <c:pt idx="89">
                  <c:v>15.276322601723182</c:v>
                </c:pt>
                <c:pt idx="90">
                  <c:v>13.419482974335867</c:v>
                </c:pt>
                <c:pt idx="91">
                  <c:v>20.780819999993422</c:v>
                </c:pt>
                <c:pt idx="92">
                  <c:v>20.853840000006606</c:v>
                </c:pt>
                <c:pt idx="93">
                  <c:v>36.437211019071178</c:v>
                </c:pt>
                <c:pt idx="94">
                  <c:v>44.350419999971272</c:v>
                </c:pt>
                <c:pt idx="95">
                  <c:v>66.49412999999339</c:v>
                </c:pt>
                <c:pt idx="96">
                  <c:v>57.576950000051468</c:v>
                </c:pt>
                <c:pt idx="97">
                  <c:v>57.654019999996706</c:v>
                </c:pt>
                <c:pt idx="98">
                  <c:v>61.49031000000145</c:v>
                </c:pt>
                <c:pt idx="99">
                  <c:v>84.031899999959364</c:v>
                </c:pt>
                <c:pt idx="100">
                  <c:v>90.375469999998003</c:v>
                </c:pt>
                <c:pt idx="101">
                  <c:v>99.792390000031375</c:v>
                </c:pt>
                <c:pt idx="102">
                  <c:v>100.58761999997662</c:v>
                </c:pt>
                <c:pt idx="103">
                  <c:v>92.968070000013029</c:v>
                </c:pt>
                <c:pt idx="104">
                  <c:v>66.7104999999748</c:v>
                </c:pt>
                <c:pt idx="105">
                  <c:v>42.474930000035215</c:v>
                </c:pt>
                <c:pt idx="106">
                  <c:v>81.674669999997676</c:v>
                </c:pt>
                <c:pt idx="107">
                  <c:v>88.992999999989792</c:v>
                </c:pt>
                <c:pt idx="108">
                  <c:v>94.944420000015555</c:v>
                </c:pt>
                <c:pt idx="109">
                  <c:v>88.748659999983275</c:v>
                </c:pt>
                <c:pt idx="110">
                  <c:v>70.228800000005037</c:v>
                </c:pt>
                <c:pt idx="111">
                  <c:v>37.997195406030436</c:v>
                </c:pt>
                <c:pt idx="112">
                  <c:v>28.147951028046819</c:v>
                </c:pt>
                <c:pt idx="113">
                  <c:v>27.800469999996388</c:v>
                </c:pt>
                <c:pt idx="114">
                  <c:v>36.640079999998854</c:v>
                </c:pt>
                <c:pt idx="115">
                  <c:v>39.532189999996511</c:v>
                </c:pt>
                <c:pt idx="116">
                  <c:v>43.978845449609153</c:v>
                </c:pt>
                <c:pt idx="117">
                  <c:v>25.157430000006947</c:v>
                </c:pt>
                <c:pt idx="118">
                  <c:v>28.108190000018375</c:v>
                </c:pt>
                <c:pt idx="119">
                  <c:v>20.417490000011945</c:v>
                </c:pt>
                <c:pt idx="120">
                  <c:v>61.097329999953928</c:v>
                </c:pt>
                <c:pt idx="121">
                  <c:v>53.888290000031176</c:v>
                </c:pt>
                <c:pt idx="122">
                  <c:v>35.079419999997228</c:v>
                </c:pt>
                <c:pt idx="123">
                  <c:v>40.101130000008361</c:v>
                </c:pt>
                <c:pt idx="124">
                  <c:v>17.946719999969709</c:v>
                </c:pt>
                <c:pt idx="125">
                  <c:v>18.081530000032075</c:v>
                </c:pt>
                <c:pt idx="126">
                  <c:v>14.900809999993344</c:v>
                </c:pt>
                <c:pt idx="127">
                  <c:v>17.366289999978825</c:v>
                </c:pt>
                <c:pt idx="128">
                  <c:v>35.601909999983754</c:v>
                </c:pt>
                <c:pt idx="129">
                  <c:v>74.638590000050286</c:v>
                </c:pt>
                <c:pt idx="130">
                  <c:v>45.130609999951353</c:v>
                </c:pt>
                <c:pt idx="131">
                  <c:v>30.713716794333813</c:v>
                </c:pt>
                <c:pt idx="132">
                  <c:v>51.983419999960319</c:v>
                </c:pt>
                <c:pt idx="133">
                  <c:v>43.887620000027297</c:v>
                </c:pt>
                <c:pt idx="134">
                  <c:v>48.769429999977518</c:v>
                </c:pt>
                <c:pt idx="135">
                  <c:v>52.62481000002699</c:v>
                </c:pt>
                <c:pt idx="136">
                  <c:v>46.02956000000961</c:v>
                </c:pt>
                <c:pt idx="137">
                  <c:v>43.457679796725877</c:v>
                </c:pt>
                <c:pt idx="138">
                  <c:v>48.903099999976767</c:v>
                </c:pt>
                <c:pt idx="139">
                  <c:v>29.59995999999494</c:v>
                </c:pt>
                <c:pt idx="140">
                  <c:v>25.324350506358904</c:v>
                </c:pt>
                <c:pt idx="141">
                  <c:v>31.379389999997787</c:v>
                </c:pt>
                <c:pt idx="142">
                  <c:v>27.810570000012159</c:v>
                </c:pt>
                <c:pt idx="143">
                  <c:v>20.133889999978912</c:v>
                </c:pt>
                <c:pt idx="144">
                  <c:v>29.734510000031307</c:v>
                </c:pt>
                <c:pt idx="145">
                  <c:v>45.402189999976088</c:v>
                </c:pt>
                <c:pt idx="146">
                  <c:v>58.065629999970433</c:v>
                </c:pt>
                <c:pt idx="147">
                  <c:v>41.623680000010559</c:v>
                </c:pt>
                <c:pt idx="148">
                  <c:v>52.712590000012668</c:v>
                </c:pt>
                <c:pt idx="149">
                  <c:v>63.404979999977805</c:v>
                </c:pt>
                <c:pt idx="150">
                  <c:v>47.15685000003748</c:v>
                </c:pt>
                <c:pt idx="151">
                  <c:v>46.470470000001733</c:v>
                </c:pt>
                <c:pt idx="152">
                  <c:v>39.67316999998922</c:v>
                </c:pt>
                <c:pt idx="153">
                  <c:v>36.483790000023852</c:v>
                </c:pt>
                <c:pt idx="154">
                  <c:v>52.25736999995415</c:v>
                </c:pt>
                <c:pt idx="155">
                  <c:v>48.689419999991507</c:v>
                </c:pt>
                <c:pt idx="156">
                  <c:v>61.858330000006362</c:v>
                </c:pt>
                <c:pt idx="157">
                  <c:v>60.854670000032101</c:v>
                </c:pt>
                <c:pt idx="158">
                  <c:v>35.51613999997106</c:v>
                </c:pt>
                <c:pt idx="159">
                  <c:v>22.408291270363414</c:v>
                </c:pt>
                <c:pt idx="160">
                  <c:v>17.964140000003038</c:v>
                </c:pt>
                <c:pt idx="161">
                  <c:v>25.908980000003567</c:v>
                </c:pt>
                <c:pt idx="162">
                  <c:v>64.399799999956826</c:v>
                </c:pt>
                <c:pt idx="163">
                  <c:v>48.214830000030908</c:v>
                </c:pt>
                <c:pt idx="164">
                  <c:v>27.800822540657805</c:v>
                </c:pt>
                <c:pt idx="165">
                  <c:v>26.756880253541212</c:v>
                </c:pt>
                <c:pt idx="166">
                  <c:v>22.697171524408439</c:v>
                </c:pt>
                <c:pt idx="167">
                  <c:v>30.466879999991409</c:v>
                </c:pt>
                <c:pt idx="168">
                  <c:v>25.130050000006197</c:v>
                </c:pt>
                <c:pt idx="169">
                  <c:v>34.035039999959672</c:v>
                </c:pt>
                <c:pt idx="170">
                  <c:v>47.180530000000388</c:v>
                </c:pt>
                <c:pt idx="171">
                  <c:v>58.758080000003034</c:v>
                </c:pt>
                <c:pt idx="172">
                  <c:v>27.393912794740753</c:v>
                </c:pt>
                <c:pt idx="173">
                  <c:v>18.780380000008648</c:v>
                </c:pt>
                <c:pt idx="174">
                  <c:v>13.063019999970457</c:v>
                </c:pt>
                <c:pt idx="175">
                  <c:v>29.767700000026995</c:v>
                </c:pt>
                <c:pt idx="176">
                  <c:v>41.513720000011205</c:v>
                </c:pt>
                <c:pt idx="177">
                  <c:v>40.996480762195489</c:v>
                </c:pt>
                <c:pt idx="178">
                  <c:v>22.885512032499875</c:v>
                </c:pt>
                <c:pt idx="179">
                  <c:v>17.976030000014596</c:v>
                </c:pt>
                <c:pt idx="180">
                  <c:v>22.54974999997518</c:v>
                </c:pt>
                <c:pt idx="181">
                  <c:v>31.769599999984877</c:v>
                </c:pt>
                <c:pt idx="182">
                  <c:v>20.351600000021271</c:v>
                </c:pt>
              </c:numCache>
            </c:numRef>
          </c:val>
          <c:smooth val="0"/>
          <c:extLst>
            <c:ext xmlns:c16="http://schemas.microsoft.com/office/drawing/2014/chart" uri="{C3380CC4-5D6E-409C-BE32-E72D297353CC}">
              <c16:uniqueId val="{00000001-3BE7-4736-9D4F-7B6BE065BAA6}"/>
            </c:ext>
          </c:extLst>
        </c:ser>
        <c:dLbls>
          <c:showLegendKey val="0"/>
          <c:showVal val="0"/>
          <c:showCatName val="0"/>
          <c:showSerName val="0"/>
          <c:showPercent val="0"/>
          <c:showBubbleSize val="0"/>
        </c:dLbls>
        <c:smooth val="0"/>
        <c:axId val="684439648"/>
        <c:axId val="684432104"/>
      </c:lineChart>
      <c:dateAx>
        <c:axId val="684439648"/>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4432104"/>
        <c:crosses val="autoZero"/>
        <c:auto val="0"/>
        <c:lblOffset val="100"/>
        <c:baseTimeUnit val="days"/>
        <c:majorUnit val="1"/>
        <c:majorTimeUnit val="months"/>
      </c:dateAx>
      <c:valAx>
        <c:axId val="684432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GB" sz="800"/>
                  <a:t>Daily demand (mcm/d)</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44396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97"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7.xml"/><Relationship Id="rId1" Type="http://schemas.openxmlformats.org/officeDocument/2006/relationships/image" Target="../media/image1.jpeg"/><Relationship Id="rId4"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5</xdr:col>
      <xdr:colOff>47625</xdr:colOff>
      <xdr:row>1</xdr:row>
      <xdr:rowOff>47625</xdr:rowOff>
    </xdr:from>
    <xdr:to>
      <xdr:col>12</xdr:col>
      <xdr:colOff>352425</xdr:colOff>
      <xdr:row>13</xdr:row>
      <xdr:rowOff>66675</xdr:rowOff>
    </xdr:to>
    <xdr:graphicFrame macro="">
      <xdr:nvGraphicFramePr>
        <xdr:cNvPr id="6" name="Chart 1">
          <a:extLst>
            <a:ext uri="{FF2B5EF4-FFF2-40B4-BE49-F238E27FC236}">
              <a16:creationId xmlns:a16="http://schemas.microsoft.com/office/drawing/2014/main" id="{B5472708-3011-1107-0DDD-0869D422D5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492125</xdr:colOff>
      <xdr:row>2</xdr:row>
      <xdr:rowOff>168275</xdr:rowOff>
    </xdr:from>
    <xdr:to>
      <xdr:col>29</xdr:col>
      <xdr:colOff>504824</xdr:colOff>
      <xdr:row>32</xdr:row>
      <xdr:rowOff>34925</xdr:rowOff>
    </xdr:to>
    <xdr:graphicFrame macro="">
      <xdr:nvGraphicFramePr>
        <xdr:cNvPr id="2" name="Chart 1">
          <a:extLst>
            <a:ext uri="{FF2B5EF4-FFF2-40B4-BE49-F238E27FC236}">
              <a16:creationId xmlns:a16="http://schemas.microsoft.com/office/drawing/2014/main" id="{2181EBB7-3897-4391-96F3-9BEE07643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47625</xdr:colOff>
      <xdr:row>12</xdr:row>
      <xdr:rowOff>136524</xdr:rowOff>
    </xdr:from>
    <xdr:to>
      <xdr:col>18</xdr:col>
      <xdr:colOff>387350</xdr:colOff>
      <xdr:row>36</xdr:row>
      <xdr:rowOff>161925</xdr:rowOff>
    </xdr:to>
    <xdr:graphicFrame macro="">
      <xdr:nvGraphicFramePr>
        <xdr:cNvPr id="3" name="Chart 2">
          <a:extLst>
            <a:ext uri="{FF2B5EF4-FFF2-40B4-BE49-F238E27FC236}">
              <a16:creationId xmlns:a16="http://schemas.microsoft.com/office/drawing/2014/main" id="{127A4C2C-4AC8-4A5F-AF64-D58369C3D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592137</xdr:colOff>
      <xdr:row>12</xdr:row>
      <xdr:rowOff>152399</xdr:rowOff>
    </xdr:from>
    <xdr:to>
      <xdr:col>25</xdr:col>
      <xdr:colOff>438150</xdr:colOff>
      <xdr:row>36</xdr:row>
      <xdr:rowOff>146049</xdr:rowOff>
    </xdr:to>
    <xdr:graphicFrame macro="">
      <xdr:nvGraphicFramePr>
        <xdr:cNvPr id="4" name="Chart 3">
          <a:extLst>
            <a:ext uri="{FF2B5EF4-FFF2-40B4-BE49-F238E27FC236}">
              <a16:creationId xmlns:a16="http://schemas.microsoft.com/office/drawing/2014/main" id="{1DB9666F-61D3-6698-E56E-EBF74DB8A0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192087</xdr:colOff>
      <xdr:row>2</xdr:row>
      <xdr:rowOff>163512</xdr:rowOff>
    </xdr:from>
    <xdr:to>
      <xdr:col>13</xdr:col>
      <xdr:colOff>496887</xdr:colOff>
      <xdr:row>17</xdr:row>
      <xdr:rowOff>26987</xdr:rowOff>
    </xdr:to>
    <xdr:graphicFrame macro="">
      <xdr:nvGraphicFramePr>
        <xdr:cNvPr id="36" name="Chart 1">
          <a:extLst>
            <a:ext uri="{FF2B5EF4-FFF2-40B4-BE49-F238E27FC236}">
              <a16:creationId xmlns:a16="http://schemas.microsoft.com/office/drawing/2014/main" id="{88E66878-2639-30C9-9D4A-1EDF6F8EE2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235682</xdr:colOff>
      <xdr:row>7</xdr:row>
      <xdr:rowOff>134284</xdr:rowOff>
    </xdr:from>
    <xdr:to>
      <xdr:col>13</xdr:col>
      <xdr:colOff>200025</xdr:colOff>
      <xdr:row>7</xdr:row>
      <xdr:rowOff>134284</xdr:rowOff>
    </xdr:to>
    <xdr:cxnSp macro="">
      <xdr:nvCxnSpPr>
        <xdr:cNvPr id="50" name="Straight Connector 20">
          <a:extLst>
            <a:ext uri="{FF2B5EF4-FFF2-40B4-BE49-F238E27FC236}">
              <a16:creationId xmlns:a16="http://schemas.microsoft.com/office/drawing/2014/main" id="{C886DD2B-741C-00DA-E02A-9310407176D0}"/>
            </a:ext>
          </a:extLst>
        </xdr:cNvPr>
        <xdr:cNvCxnSpPr/>
      </xdr:nvCxnSpPr>
      <xdr:spPr>
        <a:xfrm flipV="1">
          <a:off x="8360507" y="1572559"/>
          <a:ext cx="57394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335616</xdr:colOff>
      <xdr:row>9</xdr:row>
      <xdr:rowOff>74490</xdr:rowOff>
    </xdr:from>
    <xdr:to>
      <xdr:col>12</xdr:col>
      <xdr:colOff>229577</xdr:colOff>
      <xdr:row>9</xdr:row>
      <xdr:rowOff>82924</xdr:rowOff>
    </xdr:to>
    <xdr:cxnSp macro="">
      <xdr:nvCxnSpPr>
        <xdr:cNvPr id="52" name="Straight Connector 21">
          <a:extLst>
            <a:ext uri="{FF2B5EF4-FFF2-40B4-BE49-F238E27FC236}">
              <a16:creationId xmlns:a16="http://schemas.microsoft.com/office/drawing/2014/main" id="{777489EC-3DCC-4BDC-B5C0-74492B23F5F1}"/>
            </a:ext>
          </a:extLst>
        </xdr:cNvPr>
        <xdr:cNvCxnSpPr/>
      </xdr:nvCxnSpPr>
      <xdr:spPr>
        <a:xfrm flipV="1">
          <a:off x="7850841" y="1874715"/>
          <a:ext cx="503561" cy="84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227853</xdr:colOff>
      <xdr:row>7</xdr:row>
      <xdr:rowOff>141753</xdr:rowOff>
    </xdr:from>
    <xdr:to>
      <xdr:col>12</xdr:col>
      <xdr:colOff>227853</xdr:colOff>
      <xdr:row>9</xdr:row>
      <xdr:rowOff>68168</xdr:rowOff>
    </xdr:to>
    <xdr:cxnSp macro="">
      <xdr:nvCxnSpPr>
        <xdr:cNvPr id="48" name="Straight Arrow Connector 23">
          <a:extLst>
            <a:ext uri="{FF2B5EF4-FFF2-40B4-BE49-F238E27FC236}">
              <a16:creationId xmlns:a16="http://schemas.microsoft.com/office/drawing/2014/main" id="{68ADD4FE-A99C-1A7C-CBD3-BFF45473CE74}"/>
            </a:ext>
          </a:extLst>
        </xdr:cNvPr>
        <xdr:cNvCxnSpPr/>
      </xdr:nvCxnSpPr>
      <xdr:spPr>
        <a:xfrm flipV="1">
          <a:off x="8352678" y="1580028"/>
          <a:ext cx="0" cy="28836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c:userShapes xmlns:c="http://schemas.openxmlformats.org/drawingml/2006/chart">
  <cdr:relSizeAnchor xmlns:cdr="http://schemas.openxmlformats.org/drawingml/2006/chartDrawing">
    <cdr:from>
      <cdr:x>0.5984</cdr:x>
      <cdr:y>0.35086</cdr:y>
    </cdr:from>
    <cdr:to>
      <cdr:x>0.74328</cdr:x>
      <cdr:y>0.48255</cdr:y>
    </cdr:to>
    <cdr:sp macro="" textlink="">
      <cdr:nvSpPr>
        <cdr:cNvPr id="2" name="Oval 1">
          <a:extLst xmlns:a="http://schemas.openxmlformats.org/drawingml/2006/main">
            <a:ext uri="{FF2B5EF4-FFF2-40B4-BE49-F238E27FC236}">
              <a16:creationId xmlns:a16="http://schemas.microsoft.com/office/drawing/2014/main" id="{57EC97A5-BDE0-74D3-BD53-C94B496CACF6}"/>
            </a:ext>
          </a:extLst>
        </cdr:cNvPr>
        <cdr:cNvSpPr/>
      </cdr:nvSpPr>
      <cdr:spPr>
        <a:xfrm xmlns:a="http://schemas.openxmlformats.org/drawingml/2006/main">
          <a:off x="2737674" y="995176"/>
          <a:ext cx="662845" cy="373530"/>
        </a:xfrm>
        <a:prstGeom xmlns:a="http://schemas.openxmlformats.org/drawingml/2006/main" prst="ellipse">
          <a:avLst/>
        </a:prstGeom>
        <a:noFill xmlns:a="http://schemas.openxmlformats.org/drawingml/2006/main"/>
        <a:ln xmlns:a="http://schemas.openxmlformats.org/drawingml/2006/main" w="285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US" sz="1000">
              <a:solidFill>
                <a:sysClr val="windowText" lastClr="000000"/>
              </a:solidFill>
            </a:rPr>
            <a:t>+29%</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8</xdr:col>
      <xdr:colOff>324409</xdr:colOff>
      <xdr:row>5</xdr:row>
      <xdr:rowOff>2801</xdr:rowOff>
    </xdr:from>
    <xdr:to>
      <xdr:col>21</xdr:col>
      <xdr:colOff>172010</xdr:colOff>
      <xdr:row>31</xdr:row>
      <xdr:rowOff>162011</xdr:rowOff>
    </xdr:to>
    <xdr:pic>
      <xdr:nvPicPr>
        <xdr:cNvPr id="2" name="Picture 1" descr="Blue world map">
          <a:extLst>
            <a:ext uri="{FF2B5EF4-FFF2-40B4-BE49-F238E27FC236}">
              <a16:creationId xmlns:a16="http://schemas.microsoft.com/office/drawing/2014/main" id="{B48B8EE1-29C9-4330-9447-AC90F77C85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85459" y="923551"/>
          <a:ext cx="7772401" cy="4943935"/>
        </a:xfrm>
        <a:prstGeom prst="rect">
          <a:avLst/>
        </a:prstGeom>
        <a:ln>
          <a:solidFill>
            <a:sysClr val="windowText" lastClr="000000"/>
          </a:solidFill>
        </a:ln>
      </xdr:spPr>
    </xdr:pic>
    <xdr:clientData/>
  </xdr:twoCellAnchor>
  <xdr:twoCellAnchor>
    <xdr:from>
      <xdr:col>7</xdr:col>
      <xdr:colOff>560294</xdr:colOff>
      <xdr:row>3</xdr:row>
      <xdr:rowOff>161925</xdr:rowOff>
    </xdr:from>
    <xdr:to>
      <xdr:col>21</xdr:col>
      <xdr:colOff>296770</xdr:colOff>
      <xdr:row>33</xdr:row>
      <xdr:rowOff>45009</xdr:rowOff>
    </xdr:to>
    <xdr:graphicFrame macro="">
      <xdr:nvGraphicFramePr>
        <xdr:cNvPr id="3" name="Chart 2">
          <a:extLst>
            <a:ext uri="{FF2B5EF4-FFF2-40B4-BE49-F238E27FC236}">
              <a16:creationId xmlns:a16="http://schemas.microsoft.com/office/drawing/2014/main" id="{48D0EC1A-2F08-4DA4-942B-225A9CF6F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169768</xdr:colOff>
      <xdr:row>34</xdr:row>
      <xdr:rowOff>48668</xdr:rowOff>
    </xdr:from>
    <xdr:to>
      <xdr:col>21</xdr:col>
      <xdr:colOff>536015</xdr:colOff>
      <xdr:row>60</xdr:row>
      <xdr:rowOff>150802</xdr:rowOff>
    </xdr:to>
    <xdr:pic>
      <xdr:nvPicPr>
        <xdr:cNvPr id="4" name="Picture 3" descr="Blue world map">
          <a:extLst>
            <a:ext uri="{FF2B5EF4-FFF2-40B4-BE49-F238E27FC236}">
              <a16:creationId xmlns:a16="http://schemas.microsoft.com/office/drawing/2014/main" id="{02E0B061-699D-4267-9052-BAF41134AD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40418" y="6309768"/>
          <a:ext cx="7681447" cy="4890034"/>
        </a:xfrm>
        <a:prstGeom prst="rect">
          <a:avLst/>
        </a:prstGeom>
        <a:ln>
          <a:solidFill>
            <a:sysClr val="windowText" lastClr="000000"/>
          </a:solidFill>
        </a:ln>
      </xdr:spPr>
    </xdr:pic>
    <xdr:clientData/>
  </xdr:twoCellAnchor>
  <xdr:twoCellAnchor>
    <xdr:from>
      <xdr:col>8</xdr:col>
      <xdr:colOff>484841</xdr:colOff>
      <xdr:row>33</xdr:row>
      <xdr:rowOff>95809</xdr:rowOff>
    </xdr:from>
    <xdr:to>
      <xdr:col>22</xdr:col>
      <xdr:colOff>142875</xdr:colOff>
      <xdr:row>62</xdr:row>
      <xdr:rowOff>76200</xdr:rowOff>
    </xdr:to>
    <xdr:graphicFrame macro="">
      <xdr:nvGraphicFramePr>
        <xdr:cNvPr id="5" name="Chart 4">
          <a:extLst>
            <a:ext uri="{FF2B5EF4-FFF2-40B4-BE49-F238E27FC236}">
              <a16:creationId xmlns:a16="http://schemas.microsoft.com/office/drawing/2014/main" id="{BE71DF79-8A38-4E0F-8F06-C7422EA19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101600</xdr:colOff>
      <xdr:row>3</xdr:row>
      <xdr:rowOff>103187</xdr:rowOff>
    </xdr:from>
    <xdr:to>
      <xdr:col>14</xdr:col>
      <xdr:colOff>409575</xdr:colOff>
      <xdr:row>18</xdr:row>
      <xdr:rowOff>144462</xdr:rowOff>
    </xdr:to>
    <xdr:graphicFrame macro="">
      <xdr:nvGraphicFramePr>
        <xdr:cNvPr id="20" name="Chart 2">
          <a:extLst>
            <a:ext uri="{FF2B5EF4-FFF2-40B4-BE49-F238E27FC236}">
              <a16:creationId xmlns:a16="http://schemas.microsoft.com/office/drawing/2014/main" id="{DBCE5F3B-CD15-42F8-9581-00025897E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590549</xdr:colOff>
      <xdr:row>3</xdr:row>
      <xdr:rowOff>4761</xdr:rowOff>
    </xdr:from>
    <xdr:to>
      <xdr:col>18</xdr:col>
      <xdr:colOff>28575</xdr:colOff>
      <xdr:row>24</xdr:row>
      <xdr:rowOff>9525</xdr:rowOff>
    </xdr:to>
    <xdr:graphicFrame macro="">
      <xdr:nvGraphicFramePr>
        <xdr:cNvPr id="2" name="Chart 1">
          <a:extLst>
            <a:ext uri="{FF2B5EF4-FFF2-40B4-BE49-F238E27FC236}">
              <a16:creationId xmlns:a16="http://schemas.microsoft.com/office/drawing/2014/main" id="{E97B2F97-9D6E-2E4A-9B18-04E6268CD5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563245</xdr:colOff>
      <xdr:row>3</xdr:row>
      <xdr:rowOff>111761</xdr:rowOff>
    </xdr:from>
    <xdr:to>
      <xdr:col>15</xdr:col>
      <xdr:colOff>597535</xdr:colOff>
      <xdr:row>23</xdr:row>
      <xdr:rowOff>28576</xdr:rowOff>
    </xdr:to>
    <xdr:graphicFrame macro="">
      <xdr:nvGraphicFramePr>
        <xdr:cNvPr id="2" name="Chart 1">
          <a:extLst>
            <a:ext uri="{FF2B5EF4-FFF2-40B4-BE49-F238E27FC236}">
              <a16:creationId xmlns:a16="http://schemas.microsoft.com/office/drawing/2014/main" id="{19D38EF0-C4BF-4498-8C88-51190E459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571500</xdr:colOff>
      <xdr:row>4</xdr:row>
      <xdr:rowOff>6350</xdr:rowOff>
    </xdr:from>
    <xdr:to>
      <xdr:col>13</xdr:col>
      <xdr:colOff>266700</xdr:colOff>
      <xdr:row>18</xdr:row>
      <xdr:rowOff>168275</xdr:rowOff>
    </xdr:to>
    <xdr:graphicFrame macro="">
      <xdr:nvGraphicFramePr>
        <xdr:cNvPr id="28" name="Chart 27">
          <a:extLst>
            <a:ext uri="{FF2B5EF4-FFF2-40B4-BE49-F238E27FC236}">
              <a16:creationId xmlns:a16="http://schemas.microsoft.com/office/drawing/2014/main" id="{4BACBB38-F44A-73F5-A616-1B1B69D363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6</xdr:row>
      <xdr:rowOff>67983</xdr:rowOff>
    </xdr:from>
    <xdr:to>
      <xdr:col>12</xdr:col>
      <xdr:colOff>21291</xdr:colOff>
      <xdr:row>7</xdr:row>
      <xdr:rowOff>28575</xdr:rowOff>
    </xdr:to>
    <xdr:cxnSp macro="">
      <xdr:nvCxnSpPr>
        <xdr:cNvPr id="44" name="Connector: Elbow 10">
          <a:extLst>
            <a:ext uri="{FF2B5EF4-FFF2-40B4-BE49-F238E27FC236}">
              <a16:creationId xmlns:a16="http://schemas.microsoft.com/office/drawing/2014/main" id="{8847EBF3-366D-5A1C-5208-0A755D7158B1}"/>
            </a:ext>
          </a:extLst>
        </xdr:cNvPr>
        <xdr:cNvCxnSpPr/>
      </xdr:nvCxnSpPr>
      <xdr:spPr>
        <a:xfrm flipV="1">
          <a:off x="7134225" y="1153833"/>
          <a:ext cx="726141" cy="141567"/>
        </a:xfrm>
        <a:prstGeom prst="bentConnector3">
          <a:avLst>
            <a:gd name="adj1" fmla="val -787"/>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578410</xdr:colOff>
      <xdr:row>3</xdr:row>
      <xdr:rowOff>171824</xdr:rowOff>
    </xdr:from>
    <xdr:to>
      <xdr:col>12</xdr:col>
      <xdr:colOff>22055</xdr:colOff>
      <xdr:row>6</xdr:row>
      <xdr:rowOff>2429</xdr:rowOff>
    </xdr:to>
    <xdr:sp macro="" textlink="">
      <xdr:nvSpPr>
        <xdr:cNvPr id="45" name="Oval 16">
          <a:extLst>
            <a:ext uri="{FF2B5EF4-FFF2-40B4-BE49-F238E27FC236}">
              <a16:creationId xmlns:a16="http://schemas.microsoft.com/office/drawing/2014/main" id="{3CE07E70-5649-80C4-04A3-C6B91F3BEF02}"/>
            </a:ext>
          </a:extLst>
        </xdr:cNvPr>
        <xdr:cNvSpPr/>
      </xdr:nvSpPr>
      <xdr:spPr>
        <a:xfrm>
          <a:off x="7198285" y="714749"/>
          <a:ext cx="662845" cy="37353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000">
              <a:solidFill>
                <a:sysClr val="windowText" lastClr="000000"/>
              </a:solidFill>
            </a:rPr>
            <a:t>+11%</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39687</xdr:colOff>
      <xdr:row>3</xdr:row>
      <xdr:rowOff>103187</xdr:rowOff>
    </xdr:from>
    <xdr:to>
      <xdr:col>16</xdr:col>
      <xdr:colOff>533400</xdr:colOff>
      <xdr:row>18</xdr:row>
      <xdr:rowOff>34925</xdr:rowOff>
    </xdr:to>
    <xdr:graphicFrame macro="">
      <xdr:nvGraphicFramePr>
        <xdr:cNvPr id="28" name="Chart 1">
          <a:extLst>
            <a:ext uri="{FF2B5EF4-FFF2-40B4-BE49-F238E27FC236}">
              <a16:creationId xmlns:a16="http://schemas.microsoft.com/office/drawing/2014/main" id="{2DB74E92-88DE-52CA-6DC5-2B493A2F0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161925</xdr:colOff>
      <xdr:row>3</xdr:row>
      <xdr:rowOff>609600</xdr:rowOff>
    </xdr:from>
    <xdr:to>
      <xdr:col>15</xdr:col>
      <xdr:colOff>571500</xdr:colOff>
      <xdr:row>5</xdr:row>
      <xdr:rowOff>47625</xdr:rowOff>
    </xdr:to>
    <xdr:cxnSp macro="">
      <xdr:nvCxnSpPr>
        <xdr:cNvPr id="11" name="Connector: Elbow 3">
          <a:extLst>
            <a:ext uri="{FF2B5EF4-FFF2-40B4-BE49-F238E27FC236}">
              <a16:creationId xmlns:a16="http://schemas.microsoft.com/office/drawing/2014/main" id="{8CC7A88A-42C0-F456-8E2E-FE1754153216}"/>
            </a:ext>
          </a:extLst>
        </xdr:cNvPr>
        <xdr:cNvCxnSpPr/>
      </xdr:nvCxnSpPr>
      <xdr:spPr>
        <a:xfrm>
          <a:off x="7191375" y="1152525"/>
          <a:ext cx="4067175" cy="333375"/>
        </a:xfrm>
        <a:prstGeom prst="bentConnector3">
          <a:avLst>
            <a:gd name="adj1" fmla="val 100116"/>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3</xdr:row>
      <xdr:rowOff>152400</xdr:rowOff>
    </xdr:from>
    <xdr:to>
      <xdr:col>13</xdr:col>
      <xdr:colOff>341983</xdr:colOff>
      <xdr:row>3</xdr:row>
      <xdr:rowOff>521634</xdr:rowOff>
    </xdr:to>
    <xdr:sp macro="" textlink="">
      <xdr:nvSpPr>
        <xdr:cNvPr id="21" name="Oval 8">
          <a:extLst>
            <a:ext uri="{FF2B5EF4-FFF2-40B4-BE49-F238E27FC236}">
              <a16:creationId xmlns:a16="http://schemas.microsoft.com/office/drawing/2014/main" id="{1720C1B9-E216-457E-B796-6E051519F4A1}"/>
            </a:ext>
          </a:extLst>
        </xdr:cNvPr>
        <xdr:cNvSpPr/>
      </xdr:nvSpPr>
      <xdr:spPr>
        <a:xfrm>
          <a:off x="8886825" y="695325"/>
          <a:ext cx="923008" cy="369234"/>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000">
              <a:solidFill>
                <a:sysClr val="windowText" lastClr="000000"/>
              </a:solidFill>
            </a:rPr>
            <a:t>-17%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609599</xdr:colOff>
      <xdr:row>13</xdr:row>
      <xdr:rowOff>1</xdr:rowOff>
    </xdr:from>
    <xdr:to>
      <xdr:col>15</xdr:col>
      <xdr:colOff>0</xdr:colOff>
      <xdr:row>18</xdr:row>
      <xdr:rowOff>180975</xdr:rowOff>
    </xdr:to>
    <xdr:graphicFrame macro="">
      <xdr:nvGraphicFramePr>
        <xdr:cNvPr id="2" name="Chart 1">
          <a:extLst>
            <a:ext uri="{FF2B5EF4-FFF2-40B4-BE49-F238E27FC236}">
              <a16:creationId xmlns:a16="http://schemas.microsoft.com/office/drawing/2014/main" id="{2E7554A3-DB6B-49FC-87AA-E5E57D3A68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19</xdr:row>
      <xdr:rowOff>0</xdr:rowOff>
    </xdr:from>
    <xdr:to>
      <xdr:col>15</xdr:col>
      <xdr:colOff>1</xdr:colOff>
      <xdr:row>24</xdr:row>
      <xdr:rowOff>180974</xdr:rowOff>
    </xdr:to>
    <xdr:graphicFrame macro="">
      <xdr:nvGraphicFramePr>
        <xdr:cNvPr id="3" name="Chart 2">
          <a:extLst>
            <a:ext uri="{FF2B5EF4-FFF2-40B4-BE49-F238E27FC236}">
              <a16:creationId xmlns:a16="http://schemas.microsoft.com/office/drawing/2014/main" id="{8B1B03D2-7069-49DB-AACD-44341A895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25</xdr:row>
      <xdr:rowOff>0</xdr:rowOff>
    </xdr:from>
    <xdr:to>
      <xdr:col>15</xdr:col>
      <xdr:colOff>1</xdr:colOff>
      <xdr:row>30</xdr:row>
      <xdr:rowOff>180974</xdr:rowOff>
    </xdr:to>
    <xdr:graphicFrame macro="">
      <xdr:nvGraphicFramePr>
        <xdr:cNvPr id="4" name="Chart 3">
          <a:extLst>
            <a:ext uri="{FF2B5EF4-FFF2-40B4-BE49-F238E27FC236}">
              <a16:creationId xmlns:a16="http://schemas.microsoft.com/office/drawing/2014/main" id="{9F3FBD3E-AE65-4E6D-9B2D-1294D02F3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30</xdr:row>
      <xdr:rowOff>190499</xdr:rowOff>
    </xdr:from>
    <xdr:to>
      <xdr:col>15</xdr:col>
      <xdr:colOff>1</xdr:colOff>
      <xdr:row>38</xdr:row>
      <xdr:rowOff>133350</xdr:rowOff>
    </xdr:to>
    <xdr:graphicFrame macro="">
      <xdr:nvGraphicFramePr>
        <xdr:cNvPr id="5" name="Chart 4">
          <a:extLst>
            <a:ext uri="{FF2B5EF4-FFF2-40B4-BE49-F238E27FC236}">
              <a16:creationId xmlns:a16="http://schemas.microsoft.com/office/drawing/2014/main" id="{1985AA2E-D3B4-439D-8C38-0105569F1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770777</xdr:colOff>
      <xdr:row>8</xdr:row>
      <xdr:rowOff>26706</xdr:rowOff>
    </xdr:from>
    <xdr:to>
      <xdr:col>10</xdr:col>
      <xdr:colOff>414618</xdr:colOff>
      <xdr:row>35</xdr:row>
      <xdr:rowOff>123264</xdr:rowOff>
    </xdr:to>
    <xdr:graphicFrame macro="">
      <xdr:nvGraphicFramePr>
        <xdr:cNvPr id="2" name="Chart 1">
          <a:extLst>
            <a:ext uri="{FF2B5EF4-FFF2-40B4-BE49-F238E27FC236}">
              <a16:creationId xmlns:a16="http://schemas.microsoft.com/office/drawing/2014/main" id="{9CFEE95B-1E49-DEB3-BFA9-F9EDB323AA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1224642</xdr:colOff>
      <xdr:row>10</xdr:row>
      <xdr:rowOff>9070</xdr:rowOff>
    </xdr:from>
    <xdr:to>
      <xdr:col>0</xdr:col>
      <xdr:colOff>2403780</xdr:colOff>
      <xdr:row>30</xdr:row>
      <xdr:rowOff>9069</xdr:rowOff>
    </xdr:to>
    <xdr:grpSp>
      <xdr:nvGrpSpPr>
        <xdr:cNvPr id="12" name="Group 2">
          <a:extLst>
            <a:ext uri="{FF2B5EF4-FFF2-40B4-BE49-F238E27FC236}">
              <a16:creationId xmlns:a16="http://schemas.microsoft.com/office/drawing/2014/main" id="{7C2EFE49-8C16-2335-ABA7-73DF7CC9C6BE}"/>
            </a:ext>
          </a:extLst>
        </xdr:cNvPr>
        <xdr:cNvGrpSpPr/>
      </xdr:nvGrpSpPr>
      <xdr:grpSpPr>
        <a:xfrm>
          <a:off x="1224642" y="1850570"/>
          <a:ext cx="1179138" cy="3682999"/>
          <a:chOff x="12766483" y="1088259"/>
          <a:chExt cx="1375414" cy="3298626"/>
        </a:xfrm>
      </xdr:grpSpPr>
      <xdr:sp macro="" textlink="">
        <xdr:nvSpPr>
          <xdr:cNvPr id="13" name="TextBox 823">
            <a:extLst>
              <a:ext uri="{FF2B5EF4-FFF2-40B4-BE49-F238E27FC236}">
                <a16:creationId xmlns:a16="http://schemas.microsoft.com/office/drawing/2014/main" id="{3744C773-CEAF-4F6F-892C-21C0B8A8AA5B}"/>
              </a:ext>
            </a:extLst>
          </xdr:cNvPr>
          <xdr:cNvSpPr txBox="1"/>
        </xdr:nvSpPr>
        <xdr:spPr>
          <a:xfrm>
            <a:off x="12766483" y="1088259"/>
            <a:ext cx="1310490" cy="34118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100" b="1"/>
              <a:t>Import to GB</a:t>
            </a:r>
            <a:endParaRPr lang="en-GB" b="1"/>
          </a:p>
        </xdr:txBody>
      </xdr:sp>
      <xdr:sp macro="" textlink="">
        <xdr:nvSpPr>
          <xdr:cNvPr id="14" name="TextBox 824">
            <a:extLst>
              <a:ext uri="{FF2B5EF4-FFF2-40B4-BE49-F238E27FC236}">
                <a16:creationId xmlns:a16="http://schemas.microsoft.com/office/drawing/2014/main" id="{668531A2-9433-A7BD-A9A0-EB3E27D327DA}"/>
              </a:ext>
            </a:extLst>
          </xdr:cNvPr>
          <xdr:cNvSpPr txBox="1"/>
        </xdr:nvSpPr>
        <xdr:spPr>
          <a:xfrm>
            <a:off x="12766483" y="4045696"/>
            <a:ext cx="1375414" cy="34118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100" b="1"/>
              <a:t>Export to the EU</a:t>
            </a:r>
            <a:endParaRPr lang="en-GB" b="1"/>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20637</xdr:colOff>
      <xdr:row>3</xdr:row>
      <xdr:rowOff>0</xdr:rowOff>
    </xdr:from>
    <xdr:to>
      <xdr:col>12</xdr:col>
      <xdr:colOff>941387</xdr:colOff>
      <xdr:row>17</xdr:row>
      <xdr:rowOff>87312</xdr:rowOff>
    </xdr:to>
    <xdr:graphicFrame macro="">
      <xdr:nvGraphicFramePr>
        <xdr:cNvPr id="27" name="Chart 1">
          <a:extLst>
            <a:ext uri="{FF2B5EF4-FFF2-40B4-BE49-F238E27FC236}">
              <a16:creationId xmlns:a16="http://schemas.microsoft.com/office/drawing/2014/main" id="{3BBA0FB1-29D2-9422-A92A-3D396B50E9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604775</xdr:colOff>
      <xdr:row>3</xdr:row>
      <xdr:rowOff>195035</xdr:rowOff>
    </xdr:from>
    <xdr:to>
      <xdr:col>21</xdr:col>
      <xdr:colOff>352425</xdr:colOff>
      <xdr:row>25</xdr:row>
      <xdr:rowOff>28575</xdr:rowOff>
    </xdr:to>
    <xdr:graphicFrame macro="">
      <xdr:nvGraphicFramePr>
        <xdr:cNvPr id="2" name="Chart 1">
          <a:extLst>
            <a:ext uri="{FF2B5EF4-FFF2-40B4-BE49-F238E27FC236}">
              <a16:creationId xmlns:a16="http://schemas.microsoft.com/office/drawing/2014/main" id="{22F1FC79-7A4A-4901-B4F9-13CDFE1FA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26108</xdr:colOff>
      <xdr:row>4</xdr:row>
      <xdr:rowOff>28575</xdr:rowOff>
    </xdr:from>
    <xdr:to>
      <xdr:col>29</xdr:col>
      <xdr:colOff>81643</xdr:colOff>
      <xdr:row>34</xdr:row>
      <xdr:rowOff>125415</xdr:rowOff>
    </xdr:to>
    <xdr:graphicFrame macro="">
      <xdr:nvGraphicFramePr>
        <xdr:cNvPr id="2" name="Chart 1">
          <a:extLst>
            <a:ext uri="{FF2B5EF4-FFF2-40B4-BE49-F238E27FC236}">
              <a16:creationId xmlns:a16="http://schemas.microsoft.com/office/drawing/2014/main" id="{1AEA6D7E-EBCB-483F-A12A-1CC1ABA4D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0.63001</cdr:x>
      <cdr:y>0.04607</cdr:y>
    </cdr:from>
    <cdr:to>
      <cdr:x>0.64456</cdr:x>
      <cdr:y>0.85095</cdr:y>
    </cdr:to>
    <cdr:sp macro="" textlink="">
      <cdr:nvSpPr>
        <cdr:cNvPr id="2" name="Rectangle 1">
          <a:extLst xmlns:a="http://schemas.openxmlformats.org/drawingml/2006/main">
            <a:ext uri="{FF2B5EF4-FFF2-40B4-BE49-F238E27FC236}">
              <a16:creationId xmlns:a16="http://schemas.microsoft.com/office/drawing/2014/main" id="{5F02584B-1338-4917-C759-3CC0F5D8B599}"/>
            </a:ext>
          </a:extLst>
        </cdr:cNvPr>
        <cdr:cNvSpPr/>
      </cdr:nvSpPr>
      <cdr:spPr>
        <a:xfrm xmlns:a="http://schemas.openxmlformats.org/drawingml/2006/main">
          <a:off x="7329308" y="267758"/>
          <a:ext cx="169334" cy="4677834"/>
        </a:xfrm>
        <a:prstGeom xmlns:a="http://schemas.openxmlformats.org/drawingml/2006/main" prst="rect">
          <a:avLst/>
        </a:prstGeom>
        <a:noFill xmlns:a="http://schemas.openxmlformats.org/drawingml/2006/main"/>
        <a:ln xmlns:a="http://schemas.openxmlformats.org/drawingml/2006/main" w="19050">
          <a:solidFill>
            <a:sysClr val="windowText" lastClr="00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0.83022</cdr:x>
      <cdr:y>0.04386</cdr:y>
    </cdr:from>
    <cdr:to>
      <cdr:x>0.84477</cdr:x>
      <cdr:y>0.84874</cdr:y>
    </cdr:to>
    <cdr:sp macro="" textlink="">
      <cdr:nvSpPr>
        <cdr:cNvPr id="3" name="Rectangle 2">
          <a:extLst xmlns:a="http://schemas.openxmlformats.org/drawingml/2006/main">
            <a:ext uri="{FF2B5EF4-FFF2-40B4-BE49-F238E27FC236}">
              <a16:creationId xmlns:a16="http://schemas.microsoft.com/office/drawing/2014/main" id="{8159C342-5C61-A83C-415B-873C98739E40}"/>
            </a:ext>
          </a:extLst>
        </cdr:cNvPr>
        <cdr:cNvSpPr/>
      </cdr:nvSpPr>
      <cdr:spPr>
        <a:xfrm xmlns:a="http://schemas.openxmlformats.org/drawingml/2006/main">
          <a:off x="9671050" y="254907"/>
          <a:ext cx="169554" cy="4677834"/>
        </a:xfrm>
        <a:prstGeom xmlns:a="http://schemas.openxmlformats.org/drawingml/2006/main" prst="rect">
          <a:avLst/>
        </a:prstGeom>
        <a:noFill xmlns:a="http://schemas.openxmlformats.org/drawingml/2006/main"/>
        <a:ln xmlns:a="http://schemas.openxmlformats.org/drawingml/2006/main" w="19050">
          <a:solidFill>
            <a:sysClr val="windowText" lastClr="00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5.xml><?xml version="1.0" encoding="utf-8"?>
<xdr:wsDr xmlns:xdr="http://schemas.openxmlformats.org/drawingml/2006/spreadsheetDrawing" xmlns:a="http://schemas.openxmlformats.org/drawingml/2006/main">
  <xdr:twoCellAnchor>
    <xdr:from>
      <xdr:col>11</xdr:col>
      <xdr:colOff>26108</xdr:colOff>
      <xdr:row>4</xdr:row>
      <xdr:rowOff>28575</xdr:rowOff>
    </xdr:from>
    <xdr:to>
      <xdr:col>29</xdr:col>
      <xdr:colOff>81643</xdr:colOff>
      <xdr:row>34</xdr:row>
      <xdr:rowOff>125415</xdr:rowOff>
    </xdr:to>
    <xdr:graphicFrame macro="">
      <xdr:nvGraphicFramePr>
        <xdr:cNvPr id="2" name="Chart 1">
          <a:extLst>
            <a:ext uri="{FF2B5EF4-FFF2-40B4-BE49-F238E27FC236}">
              <a16:creationId xmlns:a16="http://schemas.microsoft.com/office/drawing/2014/main" id="{9B06BC49-75D7-4B60-9838-3278BADF1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0.39286</cdr:x>
      <cdr:y>0.04698</cdr:y>
    </cdr:from>
    <cdr:to>
      <cdr:x>0.40601</cdr:x>
      <cdr:y>0.85186</cdr:y>
    </cdr:to>
    <cdr:sp macro="" textlink="">
      <cdr:nvSpPr>
        <cdr:cNvPr id="2" name="Rectangle 1">
          <a:extLst xmlns:a="http://schemas.openxmlformats.org/drawingml/2006/main">
            <a:ext uri="{FF2B5EF4-FFF2-40B4-BE49-F238E27FC236}">
              <a16:creationId xmlns:a16="http://schemas.microsoft.com/office/drawing/2014/main" id="{D81CDB65-238F-2524-DC65-DCF311A5E5CA}"/>
            </a:ext>
          </a:extLst>
        </cdr:cNvPr>
        <cdr:cNvSpPr/>
      </cdr:nvSpPr>
      <cdr:spPr>
        <a:xfrm xmlns:a="http://schemas.openxmlformats.org/drawingml/2006/main">
          <a:off x="5067300" y="273050"/>
          <a:ext cx="169554" cy="4677834"/>
        </a:xfrm>
        <a:prstGeom xmlns:a="http://schemas.openxmlformats.org/drawingml/2006/main" prst="rect">
          <a:avLst/>
        </a:prstGeom>
        <a:noFill xmlns:a="http://schemas.openxmlformats.org/drawingml/2006/main"/>
        <a:ln xmlns:a="http://schemas.openxmlformats.org/drawingml/2006/main" w="19050">
          <a:solidFill>
            <a:sysClr val="windowText" lastClr="00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0.48025</cdr:x>
      <cdr:y>0.04152</cdr:y>
    </cdr:from>
    <cdr:to>
      <cdr:x>0.49339</cdr:x>
      <cdr:y>0.8464</cdr:y>
    </cdr:to>
    <cdr:sp macro="" textlink="">
      <cdr:nvSpPr>
        <cdr:cNvPr id="3" name="Rectangle 2">
          <a:extLst xmlns:a="http://schemas.openxmlformats.org/drawingml/2006/main">
            <a:ext uri="{FF2B5EF4-FFF2-40B4-BE49-F238E27FC236}">
              <a16:creationId xmlns:a16="http://schemas.microsoft.com/office/drawing/2014/main" id="{37ABEA62-E759-9F4C-C840-D06F15DE574C}"/>
            </a:ext>
          </a:extLst>
        </cdr:cNvPr>
        <cdr:cNvSpPr/>
      </cdr:nvSpPr>
      <cdr:spPr>
        <a:xfrm xmlns:a="http://schemas.openxmlformats.org/drawingml/2006/main">
          <a:off x="6194425" y="241300"/>
          <a:ext cx="169554" cy="4677834"/>
        </a:xfrm>
        <a:prstGeom xmlns:a="http://schemas.openxmlformats.org/drawingml/2006/main" prst="rect">
          <a:avLst/>
        </a:prstGeom>
        <a:noFill xmlns:a="http://schemas.openxmlformats.org/drawingml/2006/main"/>
        <a:ln xmlns:a="http://schemas.openxmlformats.org/drawingml/2006/main" w="19050">
          <a:solidFill>
            <a:sysClr val="windowText" lastClr="00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7.xml><?xml version="1.0" encoding="utf-8"?>
<xdr:wsDr xmlns:xdr="http://schemas.openxmlformats.org/drawingml/2006/spreadsheetDrawing" xmlns:a="http://schemas.openxmlformats.org/drawingml/2006/main">
  <xdr:twoCellAnchor>
    <xdr:from>
      <xdr:col>10</xdr:col>
      <xdr:colOff>600076</xdr:colOff>
      <xdr:row>2</xdr:row>
      <xdr:rowOff>180976</xdr:rowOff>
    </xdr:from>
    <xdr:to>
      <xdr:col>22</xdr:col>
      <xdr:colOff>104776</xdr:colOff>
      <xdr:row>20</xdr:row>
      <xdr:rowOff>9526</xdr:rowOff>
    </xdr:to>
    <xdr:graphicFrame macro="">
      <xdr:nvGraphicFramePr>
        <xdr:cNvPr id="2" name="Chart 1">
          <a:extLst>
            <a:ext uri="{FF2B5EF4-FFF2-40B4-BE49-F238E27FC236}">
              <a16:creationId xmlns:a16="http://schemas.microsoft.com/office/drawing/2014/main" id="{C78124A1-77BA-4EC1-806A-02D58D35F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609599</xdr:colOff>
      <xdr:row>27</xdr:row>
      <xdr:rowOff>9525</xdr:rowOff>
    </xdr:from>
    <xdr:to>
      <xdr:col>22</xdr:col>
      <xdr:colOff>142874</xdr:colOff>
      <xdr:row>45</xdr:row>
      <xdr:rowOff>180975</xdr:rowOff>
    </xdr:to>
    <xdr:graphicFrame macro="">
      <xdr:nvGraphicFramePr>
        <xdr:cNvPr id="3" name="Chart 2">
          <a:extLst>
            <a:ext uri="{FF2B5EF4-FFF2-40B4-BE49-F238E27FC236}">
              <a16:creationId xmlns:a16="http://schemas.microsoft.com/office/drawing/2014/main" id="{B1537C36-11F3-4E5B-84B0-0D989BC85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0</xdr:colOff>
      <xdr:row>3</xdr:row>
      <xdr:rowOff>19050</xdr:rowOff>
    </xdr:from>
    <xdr:to>
      <xdr:col>23</xdr:col>
      <xdr:colOff>295275</xdr:colOff>
      <xdr:row>23</xdr:row>
      <xdr:rowOff>104775</xdr:rowOff>
    </xdr:to>
    <xdr:graphicFrame macro="">
      <xdr:nvGraphicFramePr>
        <xdr:cNvPr id="2" name="Chart 1">
          <a:extLst>
            <a:ext uri="{FF2B5EF4-FFF2-40B4-BE49-F238E27FC236}">
              <a16:creationId xmlns:a16="http://schemas.microsoft.com/office/drawing/2014/main" id="{7DAE4F83-0814-45ED-8D3C-25448D9D8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330200</xdr:colOff>
      <xdr:row>3</xdr:row>
      <xdr:rowOff>74612</xdr:rowOff>
    </xdr:from>
    <xdr:to>
      <xdr:col>13</xdr:col>
      <xdr:colOff>25400</xdr:colOff>
      <xdr:row>16</xdr:row>
      <xdr:rowOff>11112</xdr:rowOff>
    </xdr:to>
    <xdr:graphicFrame macro="">
      <xdr:nvGraphicFramePr>
        <xdr:cNvPr id="20" name="Chart 19">
          <a:extLst>
            <a:ext uri="{FF2B5EF4-FFF2-40B4-BE49-F238E27FC236}">
              <a16:creationId xmlns:a16="http://schemas.microsoft.com/office/drawing/2014/main" id="{8C4B1EC5-A1C2-F075-0A13-95DB54A3DD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581025</xdr:colOff>
      <xdr:row>2</xdr:row>
      <xdr:rowOff>120650</xdr:rowOff>
    </xdr:from>
    <xdr:to>
      <xdr:col>16</xdr:col>
      <xdr:colOff>295275</xdr:colOff>
      <xdr:row>16</xdr:row>
      <xdr:rowOff>114300</xdr:rowOff>
    </xdr:to>
    <xdr:graphicFrame macro="">
      <xdr:nvGraphicFramePr>
        <xdr:cNvPr id="2" name="Chart 175">
          <a:extLst>
            <a:ext uri="{FF2B5EF4-FFF2-40B4-BE49-F238E27FC236}">
              <a16:creationId xmlns:a16="http://schemas.microsoft.com/office/drawing/2014/main" id="{D6F86D8A-8E77-4E24-94EF-EDBA62FE9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19050</xdr:colOff>
      <xdr:row>4</xdr:row>
      <xdr:rowOff>85725</xdr:rowOff>
    </xdr:from>
    <xdr:to>
      <xdr:col>11</xdr:col>
      <xdr:colOff>323850</xdr:colOff>
      <xdr:row>19</xdr:row>
      <xdr:rowOff>63500</xdr:rowOff>
    </xdr:to>
    <xdr:graphicFrame macro="">
      <xdr:nvGraphicFramePr>
        <xdr:cNvPr id="24" name="Chart 1">
          <a:extLst>
            <a:ext uri="{FF2B5EF4-FFF2-40B4-BE49-F238E27FC236}">
              <a16:creationId xmlns:a16="http://schemas.microsoft.com/office/drawing/2014/main" id="{7F51ED8B-E26F-0301-82C1-C2D9906C9E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15875</xdr:colOff>
      <xdr:row>3</xdr:row>
      <xdr:rowOff>15875</xdr:rowOff>
    </xdr:from>
    <xdr:to>
      <xdr:col>14</xdr:col>
      <xdr:colOff>521970</xdr:colOff>
      <xdr:row>19</xdr:row>
      <xdr:rowOff>95885</xdr:rowOff>
    </xdr:to>
    <xdr:graphicFrame macro="">
      <xdr:nvGraphicFramePr>
        <xdr:cNvPr id="2" name="Content Placeholder 8">
          <a:extLst>
            <a:ext uri="{FF2B5EF4-FFF2-40B4-BE49-F238E27FC236}">
              <a16:creationId xmlns:a16="http://schemas.microsoft.com/office/drawing/2014/main" id="{E9649FEE-F630-4AB9-8013-9B54A6AEB5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606425</xdr:colOff>
      <xdr:row>2</xdr:row>
      <xdr:rowOff>63500</xdr:rowOff>
    </xdr:from>
    <xdr:to>
      <xdr:col>12</xdr:col>
      <xdr:colOff>301625</xdr:colOff>
      <xdr:row>13</xdr:row>
      <xdr:rowOff>304800</xdr:rowOff>
    </xdr:to>
    <xdr:graphicFrame macro="">
      <xdr:nvGraphicFramePr>
        <xdr:cNvPr id="38" name="Chart 3">
          <a:extLst>
            <a:ext uri="{FF2B5EF4-FFF2-40B4-BE49-F238E27FC236}">
              <a16:creationId xmlns:a16="http://schemas.microsoft.com/office/drawing/2014/main" id="{A5C0FABA-3979-E648-206A-A61E143B6B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495300</xdr:colOff>
      <xdr:row>2</xdr:row>
      <xdr:rowOff>111125</xdr:rowOff>
    </xdr:from>
    <xdr:to>
      <xdr:col>13</xdr:col>
      <xdr:colOff>190500</xdr:colOff>
      <xdr:row>15</xdr:row>
      <xdr:rowOff>15875</xdr:rowOff>
    </xdr:to>
    <xdr:graphicFrame macro="">
      <xdr:nvGraphicFramePr>
        <xdr:cNvPr id="5" name="Chart 1">
          <a:extLst>
            <a:ext uri="{FF2B5EF4-FFF2-40B4-BE49-F238E27FC236}">
              <a16:creationId xmlns:a16="http://schemas.microsoft.com/office/drawing/2014/main" id="{61B01E6D-C391-B64F-13B8-0577918421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10</xdr:col>
      <xdr:colOff>527050</xdr:colOff>
      <xdr:row>2</xdr:row>
      <xdr:rowOff>146050</xdr:rowOff>
    </xdr:from>
    <xdr:to>
      <xdr:col>12</xdr:col>
      <xdr:colOff>158750</xdr:colOff>
      <xdr:row>3</xdr:row>
      <xdr:rowOff>419100</xdr:rowOff>
    </xdr:to>
    <xdr:sp macro="" textlink="">
      <xdr:nvSpPr>
        <xdr:cNvPr id="70" name="TextBox 1">
          <a:extLst>
            <a:ext uri="{FF2B5EF4-FFF2-40B4-BE49-F238E27FC236}">
              <a16:creationId xmlns:a16="http://schemas.microsoft.com/office/drawing/2014/main" id="{D68FDA35-7DFD-1A33-4EDA-E00A662FFCD0}"/>
            </a:ext>
          </a:extLst>
        </xdr:cNvPr>
        <xdr:cNvSpPr txBox="1"/>
      </xdr:nvSpPr>
      <xdr:spPr>
        <a:xfrm>
          <a:off x="8128000" y="336550"/>
          <a:ext cx="850900" cy="463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Supply Margin 127 mcm/d</a:t>
          </a:r>
          <a:endParaRPr lang="en-GB" sz="1100"/>
        </a:p>
      </xdr:txBody>
    </xdr:sp>
    <xdr:clientData/>
  </xdr:twoCellAnchor>
  <xdr:twoCellAnchor>
    <xdr:from>
      <xdr:col>7</xdr:col>
      <xdr:colOff>438150</xdr:colOff>
      <xdr:row>3</xdr:row>
      <xdr:rowOff>107950</xdr:rowOff>
    </xdr:from>
    <xdr:to>
      <xdr:col>11</xdr:col>
      <xdr:colOff>6350</xdr:colOff>
      <xdr:row>3</xdr:row>
      <xdr:rowOff>177800</xdr:rowOff>
    </xdr:to>
    <xdr:cxnSp macro="">
      <xdr:nvCxnSpPr>
        <xdr:cNvPr id="4" name="Straight Arrow Connector 2">
          <a:extLst>
            <a:ext uri="{FF2B5EF4-FFF2-40B4-BE49-F238E27FC236}">
              <a16:creationId xmlns:a16="http://schemas.microsoft.com/office/drawing/2014/main" id="{332FF32C-7AA7-33DB-8C71-6512CC816281}"/>
            </a:ext>
          </a:extLst>
        </xdr:cNvPr>
        <xdr:cNvCxnSpPr/>
      </xdr:nvCxnSpPr>
      <xdr:spPr>
        <a:xfrm flipH="1">
          <a:off x="6210300" y="488950"/>
          <a:ext cx="2006600" cy="69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xdr:colOff>
      <xdr:row>3</xdr:row>
      <xdr:rowOff>228600</xdr:rowOff>
    </xdr:from>
    <xdr:to>
      <xdr:col>12</xdr:col>
      <xdr:colOff>19050</xdr:colOff>
      <xdr:row>3</xdr:row>
      <xdr:rowOff>501650</xdr:rowOff>
    </xdr:to>
    <xdr:cxnSp macro="">
      <xdr:nvCxnSpPr>
        <xdr:cNvPr id="7" name="Straight Arrow Connector 6">
          <a:extLst>
            <a:ext uri="{FF2B5EF4-FFF2-40B4-BE49-F238E27FC236}">
              <a16:creationId xmlns:a16="http://schemas.microsoft.com/office/drawing/2014/main" id="{D99799FA-2547-0EED-83C8-4195B0D698A9}"/>
            </a:ext>
          </a:extLst>
        </xdr:cNvPr>
        <xdr:cNvCxnSpPr/>
      </xdr:nvCxnSpPr>
      <xdr:spPr>
        <a:xfrm>
          <a:off x="8839200" y="609600"/>
          <a:ext cx="0" cy="273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66675</xdr:colOff>
      <xdr:row>11</xdr:row>
      <xdr:rowOff>128586</xdr:rowOff>
    </xdr:from>
    <xdr:to>
      <xdr:col>16</xdr:col>
      <xdr:colOff>581025</xdr:colOff>
      <xdr:row>26</xdr:row>
      <xdr:rowOff>47624</xdr:rowOff>
    </xdr:to>
    <xdr:graphicFrame macro="">
      <xdr:nvGraphicFramePr>
        <xdr:cNvPr id="40" name="Chart 1">
          <a:extLst>
            <a:ext uri="{FF2B5EF4-FFF2-40B4-BE49-F238E27FC236}">
              <a16:creationId xmlns:a16="http://schemas.microsoft.com/office/drawing/2014/main" id="{DBE9D7A2-4097-B212-2871-BCEACD19BA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HRI05/TEAMDATA/TMF/Wthrcorr/WCP/Reports1213/Month06_12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rancois.blin\Downloads\europe-gas-and-power-markets-short-term-outlook-q2-2024%20(4).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sites/GRP-INT-UK-GFOP/Shared%20Documents/03.%20Winter%20Outlook/00.%20Archive/Winter%20Outlook%202023-24/Data/European_Modelling/europe-gas-and-power-markets-short-term-outlook-q3-2023-datapack.xlsm?31B745ED" TargetMode="External"/><Relationship Id="rId1" Type="http://schemas.openxmlformats.org/officeDocument/2006/relationships/externalLinkPath" Target="file:///\\31B745ED\europe-gas-and-power-markets-short-term-outlook-q3-2023-datapack.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hared/THRI05/teamdata1/ESP/GS/Outlooks/Summer%20outlook/2019/summer%20outlook%20supply%20prediction%20table%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asteam-my.sharepoint.com/personal/francois_blin_nationalgas_team/Documents/Documents/Winter%20Outlook/Storage%20+%20Power/CT_EU_Storage_Model_Win2024_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GRP-INT-UK-GFOP/Shared%20Documents/Winter%20Outlook/Winter%20Outlook%202022-23/Publication/Oct/Scenario_data/Mild%20Winter%20(2019-20)/2019_20_scenari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GRP-INT-UK-GFOP/Shared%20Documents/03.%20Winter%20Outlook/01.%20Winter%20Outlook%202024-25/Scenarios/Scenario%20workbook_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Forecast"/>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as Prices"/>
      <sheetName val="_SparkSpread"/>
      <sheetName val="_DarkSpread"/>
      <sheetName val="_SpreadDiff"/>
      <sheetName val="_Wind &amp; Solar (Annual)"/>
      <sheetName val="_Wind &amp; Solar (Monthly)"/>
      <sheetName val="Gas demand"/>
      <sheetName val="Gas production"/>
      <sheetName val="LNG import"/>
      <sheetName val="Gas storage"/>
      <sheetName val="Gas flow dynamics"/>
      <sheetName val="Gas balance"/>
      <sheetName val="Gas Impor"/>
      <sheetName val="DATA &gt;&gt;&gt;"/>
      <sheetName val="Gas demand (DATA)"/>
      <sheetName val="Data - Imports"/>
      <sheetName val="Gas production (DATA)"/>
      <sheetName val="Gas storage (DATA)"/>
      <sheetName val="LNG import (DATA)"/>
      <sheetName val="Market Flow Dynamics (DATA)"/>
      <sheetName val="Balance (DATA)"/>
      <sheetName val="Lookups"/>
      <sheetName val="Disclaimer"/>
    </sheetNames>
    <sheetDataSet>
      <sheetData sheetId="0">
        <row r="4">
          <cell r="D4">
            <v>45413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as Prices"/>
      <sheetName val="_SparkSpread"/>
      <sheetName val="_DarkSpread"/>
      <sheetName val="_SpreadDiff"/>
      <sheetName val="_Wind &amp; Solar (Annual)"/>
      <sheetName val="_Wind &amp; Solar (Monthly)"/>
      <sheetName val="Gas demand"/>
      <sheetName val="Gas production"/>
      <sheetName val="LNG import"/>
      <sheetName val="Gas storage"/>
      <sheetName val="Gas flow dynamics"/>
      <sheetName val="Gas balance"/>
      <sheetName val="Gas Impor"/>
      <sheetName val="DATA &gt;&gt;&gt;"/>
      <sheetName val="Gas demand (DATA)"/>
      <sheetName val="Data - Imports"/>
      <sheetName val="Gas production (DATA)"/>
      <sheetName val="Gas storage (DATA)"/>
      <sheetName val="LNG import (DATA)"/>
      <sheetName val="Market Flow Dynamics (DATA)"/>
      <sheetName val="Balance (DATA)"/>
      <sheetName val="Lookups"/>
      <sheetName val="Disclaimer"/>
    </sheetNames>
    <sheetDataSet>
      <sheetData sheetId="0">
        <row r="4">
          <cell r="D4">
            <v>45139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Supply"/>
      <sheetName val="MK3supPivTab"/>
      <sheetName val="MK3Interconnectors"/>
      <sheetName val="MK3ICPivTab"/>
      <sheetName val="UKCS&amp;Norway"/>
      <sheetName val="Continent"/>
      <sheetName val="LNG"/>
      <sheetName val="MRS"/>
      <sheetName val="MatchTable"/>
      <sheetName val="Notes"/>
    </sheetNames>
    <sheetDataSet>
      <sheetData sheetId="0" refreshError="1"/>
      <sheetData sheetId="1" refreshError="1"/>
      <sheetData sheetId="2" refreshError="1"/>
      <sheetData sheetId="3" refreshError="1"/>
      <sheetData sheetId="4"/>
      <sheetData sheetId="5" refreshError="1"/>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age Model"/>
      <sheetName val="Model_Old"/>
      <sheetName val="ENTSOG_RefDemand"/>
      <sheetName val="ENTSOG_5yrAvgDem"/>
      <sheetName val="LNG"/>
      <sheetName val="ENTSOG_ColdDem"/>
      <sheetName val="Sheet4"/>
      <sheetName val="Sheet3"/>
      <sheetName val="Sheet1"/>
      <sheetName val="NL_Stor"/>
      <sheetName val="DE_Stor"/>
      <sheetName val="DE_Stor_Gascade"/>
      <sheetName val="NL_GTS"/>
      <sheetName val="BE_Fluxys"/>
      <sheetName val="DE_Dem"/>
      <sheetName val="NL"/>
      <sheetName val="BE"/>
      <sheetName val="DE"/>
      <sheetName val="Processed"/>
    </sheetNames>
    <sheetDataSet>
      <sheetData sheetId="0">
        <row r="4">
          <cell r="C4">
            <v>45566</v>
          </cell>
          <cell r="D4">
            <v>45597</v>
          </cell>
          <cell r="E4">
            <v>45627</v>
          </cell>
          <cell r="F4">
            <v>45658</v>
          </cell>
          <cell r="G4">
            <v>45689</v>
          </cell>
          <cell r="H4">
            <v>45717</v>
          </cell>
        </row>
        <row r="20">
          <cell r="C20" t="str">
            <v>Oct</v>
          </cell>
          <cell r="D20" t="str">
            <v>Nov</v>
          </cell>
          <cell r="E20" t="str">
            <v>Dec</v>
          </cell>
          <cell r="F20" t="str">
            <v>Jan</v>
          </cell>
          <cell r="G20" t="str">
            <v>Feb</v>
          </cell>
          <cell r="H20" t="str">
            <v>Mar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Final Charts"/>
      <sheetName val="Raw tool data"/>
      <sheetName val="Data needed for WO"/>
      <sheetName val="Data needed for WO (2)"/>
      <sheetName val="Raw tool data (2)"/>
      <sheetName val="Sheet1"/>
    </sheetNames>
    <sheetDataSet>
      <sheetData sheetId="0" refreshError="1"/>
      <sheetData sheetId="1">
        <row r="1">
          <cell r="B1" t="str">
            <v>cons_dem_Moff</v>
          </cell>
          <cell r="C1" t="str">
            <v>UKCS</v>
          </cell>
          <cell r="D1" t="str">
            <v>Norway</v>
          </cell>
          <cell r="F1" t="str">
            <v>LNG</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 Day capability bar"/>
      <sheetName val="Figure 6 - Base MW Data"/>
      <sheetName val="Figure 6 - Base MW Chart"/>
      <sheetName val="Max EU exports MW Data"/>
      <sheetName val="Max EU exports MW Chart"/>
      <sheetName val="Base cold winter data"/>
      <sheetName val="Base cold winter chart"/>
      <sheetName val="Cold winter high CCGT data"/>
      <sheetName val="Cold Snap Data High Storage"/>
      <sheetName val="Cold winter high CCGT chart"/>
      <sheetName val="Central cold scenario V1 data"/>
      <sheetName val="Central cold scenario V1 charts"/>
      <sheetName val="Central cold scenario V2 data"/>
      <sheetName val="Central cold scenario V2 chart"/>
      <sheetName val="Sheet9"/>
      <sheetName val="Scenario 1"/>
      <sheetName val="Scenario1 Charts"/>
      <sheetName val="Scenario 2"/>
      <sheetName val="Central mild V2 scenario data"/>
      <sheetName val="Central mild V2 chart"/>
      <sheetName val="Central mild v3 data"/>
      <sheetName val="Central mild v3 charts"/>
      <sheetName val="Scenario2 Charts"/>
      <sheetName val="Cold snap 75%HPFull"/>
      <sheetName val="Cold snap 75%HP data"/>
      <sheetName val="Cold snap 25%HPFull"/>
      <sheetName val="Cold snap 25%HP data"/>
      <sheetName val="Cold snap HPCharts"/>
      <sheetName val="Loss_Calc"/>
      <sheetName val="Cold snap 25%_Loss Chart"/>
      <sheetName val="Cold snap 75%Full"/>
      <sheetName val="Cold snap 75% data"/>
      <sheetName val="Cold snap 25%Full"/>
      <sheetName val="Cold snap 25% data"/>
      <sheetName val="Cold snap Charts"/>
      <sheetName val="Scenario 1 (2)"/>
      <sheetName val="Scenario1 Charts (2)"/>
      <sheetName val="Scenario 2 (2)"/>
      <sheetName val="Scenario2 Charts (2)"/>
      <sheetName val="Cold snap 25%Full (2)"/>
      <sheetName val="Cold snap 25% data (2)"/>
      <sheetName val="Cold snap 75%Full (2)"/>
      <sheetName val="Cold snap 75% da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v>141.69999999999999</v>
          </cell>
          <cell r="C2">
            <v>80</v>
          </cell>
          <cell r="D2">
            <v>56</v>
          </cell>
          <cell r="E2">
            <v>-20</v>
          </cell>
          <cell r="F2">
            <v>45.04</v>
          </cell>
          <cell r="M2">
            <v>0</v>
          </cell>
          <cell r="N2">
            <v>19.34</v>
          </cell>
        </row>
        <row r="3">
          <cell r="B3">
            <v>176.3</v>
          </cell>
          <cell r="C3">
            <v>81</v>
          </cell>
          <cell r="D3">
            <v>59</v>
          </cell>
          <cell r="E3">
            <v>-20</v>
          </cell>
          <cell r="F3">
            <v>50</v>
          </cell>
          <cell r="M3">
            <v>6.3</v>
          </cell>
          <cell r="N3">
            <v>0</v>
          </cell>
        </row>
        <row r="4">
          <cell r="B4">
            <v>189.9</v>
          </cell>
          <cell r="C4">
            <v>81</v>
          </cell>
          <cell r="D4">
            <v>52</v>
          </cell>
          <cell r="E4">
            <v>-20</v>
          </cell>
          <cell r="F4">
            <v>50</v>
          </cell>
          <cell r="M4">
            <v>26.9</v>
          </cell>
          <cell r="N4">
            <v>0</v>
          </cell>
        </row>
        <row r="5">
          <cell r="B5">
            <v>163.30000000000001</v>
          </cell>
          <cell r="C5">
            <v>79</v>
          </cell>
          <cell r="D5">
            <v>37</v>
          </cell>
          <cell r="E5">
            <v>-20</v>
          </cell>
          <cell r="F5">
            <v>50</v>
          </cell>
          <cell r="M5">
            <v>17.3</v>
          </cell>
          <cell r="N5">
            <v>0</v>
          </cell>
        </row>
        <row r="6">
          <cell r="B6">
            <v>136.30000000000001</v>
          </cell>
          <cell r="C6">
            <v>81</v>
          </cell>
          <cell r="D6">
            <v>45</v>
          </cell>
          <cell r="E6">
            <v>-20</v>
          </cell>
          <cell r="F6">
            <v>47.11</v>
          </cell>
          <cell r="M6">
            <v>0</v>
          </cell>
          <cell r="N6">
            <v>16.809999999999999</v>
          </cell>
        </row>
        <row r="7">
          <cell r="B7">
            <v>118.8</v>
          </cell>
          <cell r="C7">
            <v>82</v>
          </cell>
          <cell r="D7">
            <v>42</v>
          </cell>
          <cell r="E7">
            <v>-20</v>
          </cell>
          <cell r="F7">
            <v>40.01</v>
          </cell>
          <cell r="M7">
            <v>0</v>
          </cell>
          <cell r="N7">
            <v>25.21</v>
          </cell>
        </row>
        <row r="8">
          <cell r="B8">
            <v>147</v>
          </cell>
          <cell r="C8">
            <v>82</v>
          </cell>
          <cell r="D8">
            <v>48</v>
          </cell>
          <cell r="E8">
            <v>-20</v>
          </cell>
          <cell r="F8">
            <v>49.81</v>
          </cell>
          <cell r="M8">
            <v>0</v>
          </cell>
          <cell r="N8">
            <v>12.81</v>
          </cell>
        </row>
        <row r="9">
          <cell r="B9">
            <v>134.30000000000001</v>
          </cell>
          <cell r="C9">
            <v>85</v>
          </cell>
          <cell r="D9">
            <v>36</v>
          </cell>
          <cell r="E9">
            <v>-20</v>
          </cell>
          <cell r="F9">
            <v>47.04</v>
          </cell>
          <cell r="M9">
            <v>0</v>
          </cell>
          <cell r="N9">
            <v>13.74</v>
          </cell>
        </row>
        <row r="10">
          <cell r="B10">
            <v>142.69999999999999</v>
          </cell>
          <cell r="C10">
            <v>85</v>
          </cell>
          <cell r="D10">
            <v>43</v>
          </cell>
          <cell r="E10">
            <v>-20</v>
          </cell>
          <cell r="F10">
            <v>44.14</v>
          </cell>
          <cell r="M10">
            <v>0</v>
          </cell>
          <cell r="N10">
            <v>9.44</v>
          </cell>
        </row>
        <row r="11">
          <cell r="B11">
            <v>135.80000000000001</v>
          </cell>
          <cell r="C11">
            <v>84</v>
          </cell>
          <cell r="D11">
            <v>66</v>
          </cell>
          <cell r="E11">
            <v>-20</v>
          </cell>
          <cell r="F11">
            <v>19.55</v>
          </cell>
          <cell r="M11">
            <v>0</v>
          </cell>
          <cell r="N11">
            <v>13.75</v>
          </cell>
        </row>
        <row r="12">
          <cell r="B12">
            <v>131.9</v>
          </cell>
          <cell r="C12">
            <v>85</v>
          </cell>
          <cell r="D12">
            <v>65</v>
          </cell>
          <cell r="E12">
            <v>-20</v>
          </cell>
          <cell r="F12">
            <v>10.63</v>
          </cell>
          <cell r="M12">
            <v>0</v>
          </cell>
          <cell r="N12">
            <v>8.73</v>
          </cell>
        </row>
        <row r="13">
          <cell r="B13">
            <v>158.4</v>
          </cell>
          <cell r="C13">
            <v>85</v>
          </cell>
          <cell r="D13">
            <v>78</v>
          </cell>
          <cell r="E13">
            <v>-20</v>
          </cell>
          <cell r="F13">
            <v>23.5</v>
          </cell>
          <cell r="M13">
            <v>0</v>
          </cell>
          <cell r="N13">
            <v>8.1</v>
          </cell>
        </row>
        <row r="14">
          <cell r="B14">
            <v>166</v>
          </cell>
          <cell r="C14">
            <v>82</v>
          </cell>
          <cell r="D14">
            <v>76</v>
          </cell>
          <cell r="E14">
            <v>-20</v>
          </cell>
          <cell r="F14">
            <v>35.020000000000003</v>
          </cell>
          <cell r="M14">
            <v>0</v>
          </cell>
          <cell r="N14">
            <v>7.02</v>
          </cell>
        </row>
        <row r="15">
          <cell r="B15">
            <v>187.1</v>
          </cell>
          <cell r="C15">
            <v>81</v>
          </cell>
          <cell r="D15">
            <v>80</v>
          </cell>
          <cell r="E15">
            <v>-20</v>
          </cell>
          <cell r="F15">
            <v>47.86</v>
          </cell>
          <cell r="M15">
            <v>0</v>
          </cell>
          <cell r="N15">
            <v>1.76</v>
          </cell>
        </row>
        <row r="16">
          <cell r="B16">
            <v>183.8</v>
          </cell>
          <cell r="C16">
            <v>79</v>
          </cell>
          <cell r="D16">
            <v>81</v>
          </cell>
          <cell r="E16">
            <v>-20</v>
          </cell>
          <cell r="F16">
            <v>46.6</v>
          </cell>
          <cell r="M16">
            <v>0</v>
          </cell>
          <cell r="N16">
            <v>2.8</v>
          </cell>
        </row>
        <row r="17">
          <cell r="B17">
            <v>181.1</v>
          </cell>
          <cell r="C17">
            <v>83</v>
          </cell>
          <cell r="D17">
            <v>77</v>
          </cell>
          <cell r="E17">
            <v>-20</v>
          </cell>
          <cell r="F17">
            <v>45.11</v>
          </cell>
          <cell r="M17">
            <v>0</v>
          </cell>
          <cell r="N17">
            <v>4.01</v>
          </cell>
        </row>
        <row r="18">
          <cell r="B18">
            <v>192.9</v>
          </cell>
          <cell r="C18">
            <v>86</v>
          </cell>
          <cell r="D18">
            <v>60</v>
          </cell>
          <cell r="E18">
            <v>-20</v>
          </cell>
          <cell r="F18">
            <v>50</v>
          </cell>
          <cell r="M18">
            <v>16.899999999999999</v>
          </cell>
          <cell r="N18">
            <v>0</v>
          </cell>
        </row>
        <row r="19">
          <cell r="B19">
            <v>189.1</v>
          </cell>
          <cell r="C19">
            <v>89</v>
          </cell>
          <cell r="D19">
            <v>63</v>
          </cell>
          <cell r="E19">
            <v>-20</v>
          </cell>
          <cell r="F19">
            <v>50</v>
          </cell>
          <cell r="M19">
            <v>7.1</v>
          </cell>
          <cell r="N19">
            <v>0</v>
          </cell>
        </row>
        <row r="20">
          <cell r="B20">
            <v>164.9</v>
          </cell>
          <cell r="C20">
            <v>88</v>
          </cell>
          <cell r="D20">
            <v>60</v>
          </cell>
          <cell r="E20">
            <v>-20</v>
          </cell>
          <cell r="F20">
            <v>44.87</v>
          </cell>
          <cell r="M20">
            <v>0</v>
          </cell>
          <cell r="N20">
            <v>7.97</v>
          </cell>
        </row>
        <row r="21">
          <cell r="B21">
            <v>178.2</v>
          </cell>
          <cell r="C21">
            <v>88</v>
          </cell>
          <cell r="D21">
            <v>70</v>
          </cell>
          <cell r="E21">
            <v>-20</v>
          </cell>
          <cell r="F21">
            <v>44.17</v>
          </cell>
          <cell r="M21">
            <v>0</v>
          </cell>
          <cell r="N21">
            <v>3.97</v>
          </cell>
        </row>
        <row r="22">
          <cell r="B22">
            <v>225.9</v>
          </cell>
          <cell r="C22">
            <v>91</v>
          </cell>
          <cell r="D22">
            <v>57.55</v>
          </cell>
          <cell r="E22">
            <v>-20</v>
          </cell>
          <cell r="F22">
            <v>50</v>
          </cell>
          <cell r="M22">
            <v>47.36</v>
          </cell>
          <cell r="N22">
            <v>0</v>
          </cell>
        </row>
        <row r="23">
          <cell r="B23">
            <v>208.6</v>
          </cell>
          <cell r="C23">
            <v>92</v>
          </cell>
          <cell r="D23">
            <v>55</v>
          </cell>
          <cell r="E23">
            <v>-20</v>
          </cell>
          <cell r="F23">
            <v>50</v>
          </cell>
          <cell r="M23">
            <v>31.6</v>
          </cell>
          <cell r="N23">
            <v>0</v>
          </cell>
        </row>
        <row r="24">
          <cell r="B24">
            <v>209.2</v>
          </cell>
          <cell r="C24">
            <v>81</v>
          </cell>
          <cell r="D24">
            <v>62.06</v>
          </cell>
          <cell r="E24">
            <v>-20</v>
          </cell>
          <cell r="F24">
            <v>50</v>
          </cell>
          <cell r="M24">
            <v>36.14</v>
          </cell>
          <cell r="N24">
            <v>0</v>
          </cell>
        </row>
        <row r="25">
          <cell r="B25">
            <v>203.7</v>
          </cell>
          <cell r="C25">
            <v>92</v>
          </cell>
          <cell r="D25">
            <v>61</v>
          </cell>
          <cell r="E25">
            <v>-20</v>
          </cell>
          <cell r="F25">
            <v>50</v>
          </cell>
          <cell r="M25">
            <v>20.7</v>
          </cell>
          <cell r="N25">
            <v>0</v>
          </cell>
        </row>
        <row r="26">
          <cell r="B26">
            <v>195.5</v>
          </cell>
          <cell r="C26">
            <v>93</v>
          </cell>
          <cell r="D26">
            <v>55</v>
          </cell>
          <cell r="E26">
            <v>-20</v>
          </cell>
          <cell r="F26">
            <v>50</v>
          </cell>
          <cell r="M26">
            <v>17.5</v>
          </cell>
          <cell r="N26">
            <v>0</v>
          </cell>
        </row>
        <row r="27">
          <cell r="B27">
            <v>184.9</v>
          </cell>
          <cell r="C27">
            <v>85</v>
          </cell>
          <cell r="D27">
            <v>70</v>
          </cell>
          <cell r="E27">
            <v>-20</v>
          </cell>
          <cell r="F27">
            <v>50</v>
          </cell>
          <cell r="M27">
            <v>0</v>
          </cell>
          <cell r="N27">
            <v>0.1</v>
          </cell>
        </row>
        <row r="28">
          <cell r="B28">
            <v>199.7</v>
          </cell>
          <cell r="C28">
            <v>86</v>
          </cell>
          <cell r="D28">
            <v>72</v>
          </cell>
          <cell r="E28">
            <v>-20</v>
          </cell>
          <cell r="F28">
            <v>50</v>
          </cell>
          <cell r="M28">
            <v>11.7</v>
          </cell>
          <cell r="N28">
            <v>0</v>
          </cell>
        </row>
        <row r="29">
          <cell r="B29">
            <v>268.8</v>
          </cell>
          <cell r="C29">
            <v>90</v>
          </cell>
          <cell r="D29">
            <v>91.06</v>
          </cell>
          <cell r="E29">
            <v>-20</v>
          </cell>
          <cell r="F29">
            <v>50</v>
          </cell>
          <cell r="M29">
            <v>57.73</v>
          </cell>
          <cell r="N29">
            <v>0</v>
          </cell>
        </row>
        <row r="30">
          <cell r="B30">
            <v>266.2</v>
          </cell>
          <cell r="C30">
            <v>86</v>
          </cell>
          <cell r="D30">
            <v>93.08</v>
          </cell>
          <cell r="E30">
            <v>-20</v>
          </cell>
          <cell r="F30">
            <v>50</v>
          </cell>
          <cell r="M30">
            <v>57.12</v>
          </cell>
          <cell r="N30">
            <v>0</v>
          </cell>
        </row>
        <row r="31">
          <cell r="B31">
            <v>253.8</v>
          </cell>
          <cell r="C31">
            <v>84</v>
          </cell>
          <cell r="D31">
            <v>86.61</v>
          </cell>
          <cell r="E31">
            <v>-20</v>
          </cell>
          <cell r="F31">
            <v>50</v>
          </cell>
          <cell r="M31">
            <v>53.2</v>
          </cell>
          <cell r="N31">
            <v>0</v>
          </cell>
        </row>
        <row r="32">
          <cell r="B32">
            <v>247.8</v>
          </cell>
          <cell r="C32">
            <v>78</v>
          </cell>
          <cell r="D32">
            <v>88.39</v>
          </cell>
          <cell r="E32">
            <v>-20</v>
          </cell>
          <cell r="F32">
            <v>50</v>
          </cell>
          <cell r="M32">
            <v>51.41</v>
          </cell>
          <cell r="N32">
            <v>0</v>
          </cell>
        </row>
        <row r="33">
          <cell r="B33">
            <v>192.3</v>
          </cell>
          <cell r="C33">
            <v>82</v>
          </cell>
          <cell r="D33">
            <v>80</v>
          </cell>
          <cell r="E33">
            <v>0</v>
          </cell>
          <cell r="F33">
            <v>49.86</v>
          </cell>
          <cell r="M33">
            <v>0</v>
          </cell>
          <cell r="N33">
            <v>19.559999999999999</v>
          </cell>
        </row>
        <row r="34">
          <cell r="B34">
            <v>184.3</v>
          </cell>
          <cell r="C34">
            <v>73</v>
          </cell>
          <cell r="D34">
            <v>84</v>
          </cell>
          <cell r="E34">
            <v>0</v>
          </cell>
          <cell r="F34">
            <v>48.51</v>
          </cell>
          <cell r="M34">
            <v>0</v>
          </cell>
          <cell r="N34">
            <v>21.21</v>
          </cell>
        </row>
        <row r="35">
          <cell r="B35">
            <v>195.9</v>
          </cell>
          <cell r="C35">
            <v>78</v>
          </cell>
          <cell r="D35">
            <v>77</v>
          </cell>
          <cell r="E35">
            <v>0</v>
          </cell>
          <cell r="F35">
            <v>54.64</v>
          </cell>
          <cell r="M35">
            <v>0</v>
          </cell>
          <cell r="N35">
            <v>13.74</v>
          </cell>
        </row>
        <row r="36">
          <cell r="B36">
            <v>212.2</v>
          </cell>
          <cell r="C36">
            <v>87</v>
          </cell>
          <cell r="D36">
            <v>80</v>
          </cell>
          <cell r="E36">
            <v>0</v>
          </cell>
          <cell r="F36">
            <v>55</v>
          </cell>
          <cell r="M36">
            <v>0</v>
          </cell>
          <cell r="N36">
            <v>9.8000000000000007</v>
          </cell>
        </row>
        <row r="37">
          <cell r="B37">
            <v>231.9</v>
          </cell>
          <cell r="C37">
            <v>90</v>
          </cell>
          <cell r="D37">
            <v>81</v>
          </cell>
          <cell r="E37">
            <v>0</v>
          </cell>
          <cell r="F37">
            <v>55</v>
          </cell>
          <cell r="M37">
            <v>5.9</v>
          </cell>
          <cell r="N37">
            <v>0</v>
          </cell>
        </row>
        <row r="38">
          <cell r="B38">
            <v>271.8</v>
          </cell>
          <cell r="C38">
            <v>86</v>
          </cell>
          <cell r="D38">
            <v>81.489999999999995</v>
          </cell>
          <cell r="E38">
            <v>0</v>
          </cell>
          <cell r="F38">
            <v>55</v>
          </cell>
          <cell r="M38">
            <v>49.3</v>
          </cell>
          <cell r="N38">
            <v>0</v>
          </cell>
        </row>
        <row r="39">
          <cell r="B39">
            <v>239.6</v>
          </cell>
          <cell r="C39">
            <v>88</v>
          </cell>
          <cell r="D39">
            <v>79</v>
          </cell>
          <cell r="E39">
            <v>0</v>
          </cell>
          <cell r="F39">
            <v>55</v>
          </cell>
          <cell r="M39">
            <v>17.600000000000001</v>
          </cell>
          <cell r="N39">
            <v>0</v>
          </cell>
        </row>
        <row r="40">
          <cell r="B40">
            <v>273.8</v>
          </cell>
          <cell r="C40">
            <v>86</v>
          </cell>
          <cell r="D40">
            <v>88.5</v>
          </cell>
          <cell r="E40">
            <v>0</v>
          </cell>
          <cell r="F40">
            <v>55</v>
          </cell>
          <cell r="M40">
            <v>44.3</v>
          </cell>
          <cell r="N40">
            <v>0</v>
          </cell>
        </row>
        <row r="41">
          <cell r="B41">
            <v>267.5</v>
          </cell>
          <cell r="C41">
            <v>85</v>
          </cell>
          <cell r="D41">
            <v>89.24</v>
          </cell>
          <cell r="E41">
            <v>0</v>
          </cell>
          <cell r="F41">
            <v>55</v>
          </cell>
          <cell r="M41">
            <v>38.26</v>
          </cell>
          <cell r="N41">
            <v>0</v>
          </cell>
        </row>
        <row r="42">
          <cell r="B42">
            <v>249.6</v>
          </cell>
          <cell r="C42">
            <v>84</v>
          </cell>
          <cell r="D42">
            <v>91</v>
          </cell>
          <cell r="E42">
            <v>0</v>
          </cell>
          <cell r="F42">
            <v>55</v>
          </cell>
          <cell r="M42">
            <v>19.600000000000001</v>
          </cell>
          <cell r="N42">
            <v>0</v>
          </cell>
        </row>
        <row r="43">
          <cell r="B43">
            <v>241</v>
          </cell>
          <cell r="C43">
            <v>84</v>
          </cell>
          <cell r="D43">
            <v>88</v>
          </cell>
          <cell r="E43">
            <v>0</v>
          </cell>
          <cell r="F43">
            <v>55</v>
          </cell>
          <cell r="M43">
            <v>14</v>
          </cell>
          <cell r="N43">
            <v>0</v>
          </cell>
        </row>
        <row r="44">
          <cell r="B44">
            <v>250.5</v>
          </cell>
          <cell r="C44">
            <v>84</v>
          </cell>
          <cell r="D44">
            <v>86</v>
          </cell>
          <cell r="E44">
            <v>0</v>
          </cell>
          <cell r="F44">
            <v>55</v>
          </cell>
          <cell r="M44">
            <v>25.5</v>
          </cell>
          <cell r="N44">
            <v>0</v>
          </cell>
        </row>
        <row r="45">
          <cell r="B45">
            <v>276.60000000000002</v>
          </cell>
          <cell r="C45">
            <v>84</v>
          </cell>
          <cell r="D45">
            <v>90.07</v>
          </cell>
          <cell r="E45">
            <v>0</v>
          </cell>
          <cell r="F45">
            <v>55</v>
          </cell>
          <cell r="M45">
            <v>47.54</v>
          </cell>
          <cell r="N45">
            <v>0</v>
          </cell>
        </row>
        <row r="46">
          <cell r="B46">
            <v>286.89999999999998</v>
          </cell>
          <cell r="C46">
            <v>84</v>
          </cell>
          <cell r="D46">
            <v>96</v>
          </cell>
          <cell r="E46">
            <v>0</v>
          </cell>
          <cell r="F46">
            <v>55</v>
          </cell>
          <cell r="M46">
            <v>51.9</v>
          </cell>
          <cell r="N46">
            <v>0</v>
          </cell>
        </row>
        <row r="47">
          <cell r="B47">
            <v>276.89999999999998</v>
          </cell>
          <cell r="C47">
            <v>87</v>
          </cell>
          <cell r="D47">
            <v>91.72</v>
          </cell>
          <cell r="E47">
            <v>0</v>
          </cell>
          <cell r="F47">
            <v>55</v>
          </cell>
          <cell r="M47">
            <v>43.17</v>
          </cell>
          <cell r="N47">
            <v>0</v>
          </cell>
        </row>
        <row r="48">
          <cell r="B48">
            <v>282.89999999999998</v>
          </cell>
          <cell r="C48">
            <v>82</v>
          </cell>
          <cell r="D48">
            <v>96</v>
          </cell>
          <cell r="E48">
            <v>0</v>
          </cell>
          <cell r="F48">
            <v>55</v>
          </cell>
          <cell r="M48">
            <v>49.9</v>
          </cell>
          <cell r="N48">
            <v>0</v>
          </cell>
        </row>
        <row r="49">
          <cell r="B49">
            <v>266.8</v>
          </cell>
          <cell r="C49">
            <v>82</v>
          </cell>
          <cell r="D49">
            <v>92.84</v>
          </cell>
          <cell r="E49">
            <v>0</v>
          </cell>
          <cell r="F49">
            <v>55</v>
          </cell>
          <cell r="M49">
            <v>36.96</v>
          </cell>
          <cell r="N49">
            <v>0</v>
          </cell>
        </row>
        <row r="50">
          <cell r="B50">
            <v>310.10000000000002</v>
          </cell>
          <cell r="C50">
            <v>83</v>
          </cell>
          <cell r="D50">
            <v>98</v>
          </cell>
          <cell r="E50">
            <v>0</v>
          </cell>
          <cell r="F50">
            <v>55.02</v>
          </cell>
          <cell r="M50">
            <v>74.09</v>
          </cell>
          <cell r="N50">
            <v>0</v>
          </cell>
        </row>
        <row r="51">
          <cell r="B51">
            <v>319.89999999999998</v>
          </cell>
          <cell r="C51">
            <v>83</v>
          </cell>
          <cell r="D51">
            <v>97</v>
          </cell>
          <cell r="E51">
            <v>0</v>
          </cell>
          <cell r="F51">
            <v>59.12</v>
          </cell>
          <cell r="M51">
            <v>80.78</v>
          </cell>
          <cell r="N51">
            <v>0</v>
          </cell>
        </row>
        <row r="52">
          <cell r="B52">
            <v>293.2</v>
          </cell>
          <cell r="C52">
            <v>86</v>
          </cell>
          <cell r="D52">
            <v>97</v>
          </cell>
          <cell r="E52">
            <v>0</v>
          </cell>
          <cell r="F52">
            <v>55</v>
          </cell>
          <cell r="M52">
            <v>55.19</v>
          </cell>
          <cell r="N52">
            <v>0</v>
          </cell>
        </row>
        <row r="53">
          <cell r="B53">
            <v>290.89999999999998</v>
          </cell>
          <cell r="C53">
            <v>87</v>
          </cell>
          <cell r="D53">
            <v>98</v>
          </cell>
          <cell r="E53">
            <v>0</v>
          </cell>
          <cell r="F53">
            <v>55</v>
          </cell>
          <cell r="M53">
            <v>50.9</v>
          </cell>
          <cell r="N53">
            <v>0</v>
          </cell>
        </row>
        <row r="54">
          <cell r="B54">
            <v>259.10000000000002</v>
          </cell>
          <cell r="C54">
            <v>82</v>
          </cell>
          <cell r="D54">
            <v>96</v>
          </cell>
          <cell r="E54">
            <v>0</v>
          </cell>
          <cell r="F54">
            <v>55</v>
          </cell>
          <cell r="M54">
            <v>26.1</v>
          </cell>
          <cell r="N54">
            <v>0</v>
          </cell>
        </row>
        <row r="55">
          <cell r="B55">
            <v>232.5</v>
          </cell>
          <cell r="C55">
            <v>84</v>
          </cell>
          <cell r="D55">
            <v>100</v>
          </cell>
          <cell r="E55">
            <v>0</v>
          </cell>
          <cell r="F55">
            <v>55</v>
          </cell>
          <cell r="M55">
            <v>0</v>
          </cell>
          <cell r="N55">
            <v>6.5</v>
          </cell>
        </row>
        <row r="56">
          <cell r="B56">
            <v>227.1</v>
          </cell>
          <cell r="C56">
            <v>85</v>
          </cell>
          <cell r="D56">
            <v>97</v>
          </cell>
          <cell r="E56">
            <v>0</v>
          </cell>
          <cell r="F56">
            <v>55</v>
          </cell>
          <cell r="M56">
            <v>0</v>
          </cell>
          <cell r="N56">
            <v>9.9</v>
          </cell>
        </row>
        <row r="57">
          <cell r="B57">
            <v>226.9</v>
          </cell>
          <cell r="C57">
            <v>87</v>
          </cell>
          <cell r="D57">
            <v>99</v>
          </cell>
          <cell r="E57">
            <v>0</v>
          </cell>
          <cell r="F57">
            <v>54.64</v>
          </cell>
          <cell r="M57">
            <v>0</v>
          </cell>
          <cell r="N57">
            <v>13.74</v>
          </cell>
        </row>
        <row r="58">
          <cell r="B58">
            <v>202.7</v>
          </cell>
          <cell r="C58">
            <v>88</v>
          </cell>
          <cell r="D58">
            <v>99</v>
          </cell>
          <cell r="E58">
            <v>0</v>
          </cell>
          <cell r="F58">
            <v>42.98</v>
          </cell>
          <cell r="M58">
            <v>0</v>
          </cell>
          <cell r="N58">
            <v>27.28</v>
          </cell>
        </row>
        <row r="59">
          <cell r="B59">
            <v>228</v>
          </cell>
          <cell r="C59">
            <v>87</v>
          </cell>
          <cell r="D59">
            <v>99</v>
          </cell>
          <cell r="E59">
            <v>0</v>
          </cell>
          <cell r="F59">
            <v>54.81</v>
          </cell>
          <cell r="M59">
            <v>0</v>
          </cell>
          <cell r="N59">
            <v>12.81</v>
          </cell>
        </row>
        <row r="60">
          <cell r="B60">
            <v>242.7</v>
          </cell>
          <cell r="C60">
            <v>83</v>
          </cell>
          <cell r="D60">
            <v>96</v>
          </cell>
          <cell r="E60">
            <v>0</v>
          </cell>
          <cell r="F60">
            <v>55</v>
          </cell>
          <cell r="M60">
            <v>8.6999999999999993</v>
          </cell>
          <cell r="N60">
            <v>0</v>
          </cell>
        </row>
        <row r="61">
          <cell r="B61">
            <v>285.39999999999998</v>
          </cell>
          <cell r="C61">
            <v>84</v>
          </cell>
          <cell r="D61">
            <v>101</v>
          </cell>
          <cell r="E61">
            <v>0</v>
          </cell>
          <cell r="F61">
            <v>55</v>
          </cell>
          <cell r="M61">
            <v>45.4</v>
          </cell>
          <cell r="N61">
            <v>0</v>
          </cell>
        </row>
        <row r="62">
          <cell r="B62">
            <v>296.10000000000002</v>
          </cell>
          <cell r="C62">
            <v>83</v>
          </cell>
          <cell r="D62">
            <v>106</v>
          </cell>
          <cell r="E62">
            <v>0</v>
          </cell>
          <cell r="F62">
            <v>55</v>
          </cell>
          <cell r="M62">
            <v>52.1</v>
          </cell>
          <cell r="N62">
            <v>0</v>
          </cell>
        </row>
        <row r="63">
          <cell r="B63">
            <v>294.3</v>
          </cell>
          <cell r="C63">
            <v>87</v>
          </cell>
          <cell r="D63">
            <v>103</v>
          </cell>
          <cell r="E63">
            <v>0</v>
          </cell>
          <cell r="F63">
            <v>70</v>
          </cell>
          <cell r="M63">
            <v>34.29</v>
          </cell>
          <cell r="N63">
            <v>0</v>
          </cell>
        </row>
        <row r="64">
          <cell r="B64">
            <v>320.2</v>
          </cell>
          <cell r="C64">
            <v>82</v>
          </cell>
          <cell r="D64">
            <v>109</v>
          </cell>
          <cell r="E64">
            <v>0</v>
          </cell>
          <cell r="F64">
            <v>72.22</v>
          </cell>
          <cell r="M64">
            <v>56.98</v>
          </cell>
          <cell r="N64">
            <v>0</v>
          </cell>
        </row>
        <row r="65">
          <cell r="B65">
            <v>297.10000000000002</v>
          </cell>
          <cell r="C65">
            <v>85</v>
          </cell>
          <cell r="D65">
            <v>109</v>
          </cell>
          <cell r="E65">
            <v>0</v>
          </cell>
          <cell r="F65">
            <v>70</v>
          </cell>
          <cell r="M65">
            <v>33.1</v>
          </cell>
          <cell r="N65">
            <v>0</v>
          </cell>
        </row>
        <row r="66">
          <cell r="B66">
            <v>293.3</v>
          </cell>
          <cell r="C66">
            <v>90</v>
          </cell>
          <cell r="D66">
            <v>106</v>
          </cell>
          <cell r="E66">
            <v>0</v>
          </cell>
          <cell r="F66">
            <v>70</v>
          </cell>
          <cell r="M66">
            <v>27.3</v>
          </cell>
          <cell r="N66">
            <v>0</v>
          </cell>
        </row>
        <row r="67">
          <cell r="B67">
            <v>267</v>
          </cell>
          <cell r="C67">
            <v>87</v>
          </cell>
          <cell r="D67">
            <v>107</v>
          </cell>
          <cell r="E67">
            <v>0</v>
          </cell>
          <cell r="F67">
            <v>70</v>
          </cell>
          <cell r="M67">
            <v>3</v>
          </cell>
          <cell r="N67">
            <v>0</v>
          </cell>
        </row>
        <row r="68">
          <cell r="B68">
            <v>222.5</v>
          </cell>
          <cell r="C68">
            <v>84</v>
          </cell>
          <cell r="D68">
            <v>109</v>
          </cell>
          <cell r="E68">
            <v>0</v>
          </cell>
          <cell r="F68">
            <v>57.38</v>
          </cell>
          <cell r="M68">
            <v>0</v>
          </cell>
          <cell r="N68">
            <v>27.88</v>
          </cell>
        </row>
        <row r="69">
          <cell r="B69">
            <v>204.3</v>
          </cell>
          <cell r="C69">
            <v>85</v>
          </cell>
          <cell r="D69">
            <v>109</v>
          </cell>
          <cell r="E69">
            <v>0</v>
          </cell>
          <cell r="F69">
            <v>47.84</v>
          </cell>
          <cell r="M69">
            <v>0</v>
          </cell>
          <cell r="N69">
            <v>37.54</v>
          </cell>
        </row>
        <row r="70">
          <cell r="B70">
            <v>206.4</v>
          </cell>
          <cell r="C70">
            <v>88</v>
          </cell>
          <cell r="D70">
            <v>106</v>
          </cell>
          <cell r="E70">
            <v>0</v>
          </cell>
          <cell r="F70">
            <v>48.89</v>
          </cell>
          <cell r="M70">
            <v>0</v>
          </cell>
          <cell r="N70">
            <v>36.49</v>
          </cell>
        </row>
        <row r="71">
          <cell r="B71">
            <v>241.6</v>
          </cell>
          <cell r="C71">
            <v>89</v>
          </cell>
          <cell r="D71">
            <v>106</v>
          </cell>
          <cell r="E71">
            <v>0</v>
          </cell>
          <cell r="F71">
            <v>65.45</v>
          </cell>
          <cell r="M71">
            <v>0</v>
          </cell>
          <cell r="N71">
            <v>18.850000000000001</v>
          </cell>
        </row>
        <row r="72">
          <cell r="B72">
            <v>234.9</v>
          </cell>
          <cell r="C72">
            <v>85</v>
          </cell>
          <cell r="D72">
            <v>109</v>
          </cell>
          <cell r="E72">
            <v>0</v>
          </cell>
          <cell r="F72">
            <v>62.87</v>
          </cell>
          <cell r="M72">
            <v>0</v>
          </cell>
          <cell r="N72">
            <v>21.97</v>
          </cell>
        </row>
        <row r="73">
          <cell r="B73">
            <v>272.2</v>
          </cell>
          <cell r="C73">
            <v>90</v>
          </cell>
          <cell r="D73">
            <v>108</v>
          </cell>
          <cell r="E73">
            <v>0</v>
          </cell>
          <cell r="F73">
            <v>70</v>
          </cell>
          <cell r="M73">
            <v>4.2</v>
          </cell>
          <cell r="N73">
            <v>0</v>
          </cell>
        </row>
        <row r="74">
          <cell r="B74">
            <v>291.5</v>
          </cell>
          <cell r="C74">
            <v>89</v>
          </cell>
          <cell r="D74">
            <v>110</v>
          </cell>
          <cell r="E74">
            <v>0</v>
          </cell>
          <cell r="F74">
            <v>70</v>
          </cell>
          <cell r="M74">
            <v>22.5</v>
          </cell>
          <cell r="N74">
            <v>0</v>
          </cell>
        </row>
        <row r="75">
          <cell r="B75">
            <v>265.10000000000002</v>
          </cell>
          <cell r="C75">
            <v>90</v>
          </cell>
          <cell r="D75">
            <v>108</v>
          </cell>
          <cell r="E75">
            <v>0</v>
          </cell>
          <cell r="F75">
            <v>70</v>
          </cell>
          <cell r="M75">
            <v>0</v>
          </cell>
          <cell r="N75">
            <v>2.9</v>
          </cell>
        </row>
        <row r="76">
          <cell r="B76">
            <v>245.2</v>
          </cell>
          <cell r="C76">
            <v>85</v>
          </cell>
          <cell r="D76">
            <v>108</v>
          </cell>
          <cell r="E76">
            <v>0</v>
          </cell>
          <cell r="F76">
            <v>67.97</v>
          </cell>
          <cell r="M76">
            <v>0</v>
          </cell>
          <cell r="N76">
            <v>15.77</v>
          </cell>
        </row>
        <row r="77">
          <cell r="B77">
            <v>247.9</v>
          </cell>
          <cell r="C77">
            <v>85</v>
          </cell>
          <cell r="D77">
            <v>106</v>
          </cell>
          <cell r="E77">
            <v>0</v>
          </cell>
          <cell r="F77">
            <v>69.8</v>
          </cell>
          <cell r="M77">
            <v>0</v>
          </cell>
          <cell r="N77">
            <v>12.9</v>
          </cell>
        </row>
        <row r="78">
          <cell r="B78">
            <v>280.10000000000002</v>
          </cell>
          <cell r="C78">
            <v>90</v>
          </cell>
          <cell r="D78">
            <v>102</v>
          </cell>
          <cell r="E78">
            <v>0</v>
          </cell>
          <cell r="F78">
            <v>70</v>
          </cell>
          <cell r="M78">
            <v>18.100000000000001</v>
          </cell>
          <cell r="N78">
            <v>0</v>
          </cell>
        </row>
        <row r="79">
          <cell r="B79">
            <v>314</v>
          </cell>
          <cell r="C79">
            <v>85</v>
          </cell>
          <cell r="D79">
            <v>96</v>
          </cell>
          <cell r="E79">
            <v>0</v>
          </cell>
          <cell r="F79">
            <v>71.78</v>
          </cell>
          <cell r="M79">
            <v>61.22</v>
          </cell>
          <cell r="N79">
            <v>0</v>
          </cell>
        </row>
        <row r="80">
          <cell r="B80">
            <v>276.7</v>
          </cell>
          <cell r="C80">
            <v>87</v>
          </cell>
          <cell r="D80">
            <v>96</v>
          </cell>
          <cell r="E80">
            <v>0</v>
          </cell>
          <cell r="F80">
            <v>70</v>
          </cell>
          <cell r="M80">
            <v>23.7</v>
          </cell>
          <cell r="N80">
            <v>0</v>
          </cell>
        </row>
        <row r="81">
          <cell r="B81">
            <v>232.8</v>
          </cell>
          <cell r="C81">
            <v>82</v>
          </cell>
          <cell r="D81">
            <v>102</v>
          </cell>
          <cell r="E81">
            <v>0</v>
          </cell>
          <cell r="F81">
            <v>66.44</v>
          </cell>
          <cell r="M81">
            <v>0</v>
          </cell>
          <cell r="N81">
            <v>17.64</v>
          </cell>
        </row>
        <row r="82">
          <cell r="B82">
            <v>247.1</v>
          </cell>
          <cell r="C82">
            <v>85</v>
          </cell>
          <cell r="D82">
            <v>97</v>
          </cell>
          <cell r="E82">
            <v>0</v>
          </cell>
          <cell r="F82">
            <v>70</v>
          </cell>
          <cell r="M82">
            <v>0</v>
          </cell>
          <cell r="N82">
            <v>4.9000000000000004</v>
          </cell>
        </row>
        <row r="83">
          <cell r="B83">
            <v>235.3</v>
          </cell>
          <cell r="C83">
            <v>88</v>
          </cell>
          <cell r="D83">
            <v>96</v>
          </cell>
          <cell r="E83">
            <v>0</v>
          </cell>
          <cell r="F83">
            <v>67.569999999999993</v>
          </cell>
          <cell r="M83">
            <v>0</v>
          </cell>
          <cell r="N83">
            <v>16.27</v>
          </cell>
        </row>
        <row r="84">
          <cell r="B84">
            <v>231.2</v>
          </cell>
          <cell r="C84">
            <v>94</v>
          </cell>
          <cell r="D84">
            <v>89</v>
          </cell>
          <cell r="E84">
            <v>0</v>
          </cell>
          <cell r="F84">
            <v>66.17</v>
          </cell>
          <cell r="M84">
            <v>0</v>
          </cell>
          <cell r="N84">
            <v>17.97</v>
          </cell>
        </row>
        <row r="85">
          <cell r="B85">
            <v>212.5</v>
          </cell>
          <cell r="C85">
            <v>84</v>
          </cell>
          <cell r="D85">
            <v>93</v>
          </cell>
          <cell r="E85">
            <v>0</v>
          </cell>
          <cell r="F85">
            <v>60.36</v>
          </cell>
          <cell r="M85">
            <v>0</v>
          </cell>
          <cell r="N85">
            <v>24.86</v>
          </cell>
        </row>
        <row r="86">
          <cell r="B86">
            <v>206.1</v>
          </cell>
          <cell r="C86">
            <v>89</v>
          </cell>
          <cell r="D86">
            <v>93</v>
          </cell>
          <cell r="E86">
            <v>0</v>
          </cell>
          <cell r="F86">
            <v>54.7</v>
          </cell>
          <cell r="M86">
            <v>0</v>
          </cell>
          <cell r="N86">
            <v>30.6</v>
          </cell>
        </row>
        <row r="87">
          <cell r="B87">
            <v>228</v>
          </cell>
          <cell r="C87">
            <v>90</v>
          </cell>
          <cell r="D87">
            <v>92</v>
          </cell>
          <cell r="E87">
            <v>0</v>
          </cell>
          <cell r="F87">
            <v>65.17</v>
          </cell>
          <cell r="M87">
            <v>0</v>
          </cell>
          <cell r="N87">
            <v>19.170000000000002</v>
          </cell>
        </row>
        <row r="88">
          <cell r="B88">
            <v>214</v>
          </cell>
          <cell r="C88">
            <v>91</v>
          </cell>
          <cell r="D88">
            <v>94</v>
          </cell>
          <cell r="E88">
            <v>0</v>
          </cell>
          <cell r="F88">
            <v>57.13</v>
          </cell>
          <cell r="M88">
            <v>0</v>
          </cell>
          <cell r="N88">
            <v>28.13</v>
          </cell>
        </row>
        <row r="89">
          <cell r="B89">
            <v>219.6</v>
          </cell>
          <cell r="C89">
            <v>89</v>
          </cell>
          <cell r="D89">
            <v>94</v>
          </cell>
          <cell r="E89">
            <v>0</v>
          </cell>
          <cell r="F89">
            <v>60.91</v>
          </cell>
          <cell r="M89">
            <v>0</v>
          </cell>
          <cell r="N89">
            <v>24.31</v>
          </cell>
        </row>
        <row r="90">
          <cell r="B90">
            <v>202.2</v>
          </cell>
          <cell r="C90">
            <v>85</v>
          </cell>
          <cell r="D90">
            <v>93</v>
          </cell>
          <cell r="E90">
            <v>0</v>
          </cell>
          <cell r="F90">
            <v>54.75</v>
          </cell>
          <cell r="M90">
            <v>0</v>
          </cell>
          <cell r="N90">
            <v>30.55</v>
          </cell>
        </row>
        <row r="91">
          <cell r="B91">
            <v>201.3</v>
          </cell>
          <cell r="C91">
            <v>94</v>
          </cell>
          <cell r="D91">
            <v>93</v>
          </cell>
          <cell r="E91">
            <v>0</v>
          </cell>
          <cell r="F91">
            <v>49.83</v>
          </cell>
          <cell r="M91">
            <v>0</v>
          </cell>
          <cell r="N91">
            <v>35.53</v>
          </cell>
        </row>
        <row r="92">
          <cell r="B92">
            <v>212.6</v>
          </cell>
          <cell r="C92">
            <v>91</v>
          </cell>
          <cell r="D92">
            <v>95</v>
          </cell>
          <cell r="E92">
            <v>0</v>
          </cell>
          <cell r="F92">
            <v>55.94</v>
          </cell>
          <cell r="M92">
            <v>0</v>
          </cell>
          <cell r="N92">
            <v>29.34</v>
          </cell>
        </row>
        <row r="93">
          <cell r="B93">
            <v>232.5</v>
          </cell>
          <cell r="C93">
            <v>92</v>
          </cell>
          <cell r="D93">
            <v>96</v>
          </cell>
          <cell r="E93">
            <v>0</v>
          </cell>
          <cell r="F93">
            <v>64.5</v>
          </cell>
          <cell r="M93">
            <v>0</v>
          </cell>
          <cell r="N93">
            <v>20</v>
          </cell>
        </row>
        <row r="94">
          <cell r="B94">
            <v>217.8</v>
          </cell>
          <cell r="C94">
            <v>91</v>
          </cell>
          <cell r="D94">
            <v>96</v>
          </cell>
          <cell r="E94">
            <v>0</v>
          </cell>
          <cell r="F94">
            <v>60.54</v>
          </cell>
          <cell r="M94">
            <v>0</v>
          </cell>
          <cell r="N94">
            <v>29.74</v>
          </cell>
        </row>
        <row r="95">
          <cell r="B95">
            <v>225.4</v>
          </cell>
          <cell r="C95">
            <v>91</v>
          </cell>
          <cell r="D95">
            <v>94</v>
          </cell>
          <cell r="E95">
            <v>0</v>
          </cell>
          <cell r="F95">
            <v>65.31</v>
          </cell>
          <cell r="M95">
            <v>0</v>
          </cell>
          <cell r="N95">
            <v>24.91</v>
          </cell>
        </row>
        <row r="96">
          <cell r="B96">
            <v>227.1</v>
          </cell>
          <cell r="C96">
            <v>91</v>
          </cell>
          <cell r="D96">
            <v>93</v>
          </cell>
          <cell r="E96">
            <v>0</v>
          </cell>
          <cell r="F96">
            <v>66.61</v>
          </cell>
          <cell r="M96">
            <v>0</v>
          </cell>
          <cell r="N96">
            <v>23.51</v>
          </cell>
        </row>
        <row r="97">
          <cell r="B97">
            <v>225</v>
          </cell>
          <cell r="C97">
            <v>79</v>
          </cell>
          <cell r="D97">
            <v>101</v>
          </cell>
          <cell r="E97">
            <v>0</v>
          </cell>
          <cell r="F97">
            <v>67.47</v>
          </cell>
          <cell r="M97">
            <v>0</v>
          </cell>
          <cell r="N97">
            <v>22.47</v>
          </cell>
        </row>
        <row r="98">
          <cell r="B98">
            <v>215</v>
          </cell>
          <cell r="C98">
            <v>92</v>
          </cell>
          <cell r="D98">
            <v>100</v>
          </cell>
          <cell r="E98">
            <v>0</v>
          </cell>
          <cell r="F98">
            <v>56.66</v>
          </cell>
          <cell r="M98">
            <v>0</v>
          </cell>
          <cell r="N98">
            <v>33.659999999999997</v>
          </cell>
        </row>
        <row r="99">
          <cell r="B99">
            <v>224.4</v>
          </cell>
          <cell r="C99">
            <v>88</v>
          </cell>
          <cell r="D99">
            <v>101</v>
          </cell>
          <cell r="E99">
            <v>0</v>
          </cell>
          <cell r="F99">
            <v>61.83</v>
          </cell>
          <cell r="M99">
            <v>0</v>
          </cell>
          <cell r="N99">
            <v>26.43</v>
          </cell>
        </row>
        <row r="100">
          <cell r="B100">
            <v>204</v>
          </cell>
          <cell r="C100">
            <v>87</v>
          </cell>
          <cell r="D100">
            <v>105</v>
          </cell>
          <cell r="E100">
            <v>0</v>
          </cell>
          <cell r="F100">
            <v>50.2</v>
          </cell>
          <cell r="M100">
            <v>0</v>
          </cell>
          <cell r="N100">
            <v>38.200000000000003</v>
          </cell>
        </row>
        <row r="101">
          <cell r="B101">
            <v>242.5</v>
          </cell>
          <cell r="C101">
            <v>94</v>
          </cell>
          <cell r="D101">
            <v>94</v>
          </cell>
          <cell r="E101">
            <v>0</v>
          </cell>
          <cell r="F101">
            <v>70.75</v>
          </cell>
          <cell r="M101">
            <v>0</v>
          </cell>
          <cell r="N101">
            <v>16.25</v>
          </cell>
        </row>
        <row r="102">
          <cell r="B102">
            <v>249.4</v>
          </cell>
          <cell r="C102">
            <v>78</v>
          </cell>
          <cell r="D102">
            <v>98</v>
          </cell>
          <cell r="E102">
            <v>0</v>
          </cell>
          <cell r="F102">
            <v>74.849999999999994</v>
          </cell>
          <cell r="M102">
            <v>0</v>
          </cell>
          <cell r="N102">
            <v>1.45</v>
          </cell>
        </row>
        <row r="103">
          <cell r="B103">
            <v>247.7</v>
          </cell>
          <cell r="C103">
            <v>83</v>
          </cell>
          <cell r="D103">
            <v>96</v>
          </cell>
          <cell r="E103">
            <v>0</v>
          </cell>
          <cell r="F103">
            <v>74.430000000000007</v>
          </cell>
          <cell r="M103">
            <v>0</v>
          </cell>
          <cell r="N103">
            <v>5.73</v>
          </cell>
        </row>
        <row r="104">
          <cell r="B104">
            <v>210</v>
          </cell>
          <cell r="C104">
            <v>89</v>
          </cell>
          <cell r="D104">
            <v>91</v>
          </cell>
          <cell r="E104">
            <v>0</v>
          </cell>
          <cell r="F104">
            <v>57.4</v>
          </cell>
          <cell r="M104">
            <v>0</v>
          </cell>
          <cell r="N104">
            <v>27.4</v>
          </cell>
        </row>
        <row r="105">
          <cell r="B105">
            <v>213.1</v>
          </cell>
          <cell r="C105">
            <v>79</v>
          </cell>
          <cell r="D105">
            <v>98</v>
          </cell>
          <cell r="E105">
            <v>0</v>
          </cell>
          <cell r="F105">
            <v>58.84</v>
          </cell>
          <cell r="M105">
            <v>0</v>
          </cell>
          <cell r="N105">
            <v>22.74</v>
          </cell>
        </row>
        <row r="106">
          <cell r="B106">
            <v>228.7</v>
          </cell>
          <cell r="C106">
            <v>92</v>
          </cell>
          <cell r="D106">
            <v>94</v>
          </cell>
          <cell r="E106">
            <v>0</v>
          </cell>
          <cell r="F106">
            <v>62.66</v>
          </cell>
          <cell r="M106">
            <v>0</v>
          </cell>
          <cell r="N106">
            <v>19.96</v>
          </cell>
        </row>
        <row r="107">
          <cell r="B107">
            <v>217.9</v>
          </cell>
          <cell r="C107">
            <v>89</v>
          </cell>
          <cell r="D107">
            <v>87</v>
          </cell>
          <cell r="E107">
            <v>0</v>
          </cell>
          <cell r="F107">
            <v>62.22</v>
          </cell>
          <cell r="M107">
            <v>0</v>
          </cell>
          <cell r="N107">
            <v>20.32</v>
          </cell>
        </row>
        <row r="108">
          <cell r="B108">
            <v>225.1</v>
          </cell>
          <cell r="C108">
            <v>85</v>
          </cell>
          <cell r="D108">
            <v>93</v>
          </cell>
          <cell r="E108">
            <v>0</v>
          </cell>
          <cell r="F108">
            <v>65.02</v>
          </cell>
          <cell r="M108">
            <v>0</v>
          </cell>
          <cell r="N108">
            <v>17.920000000000002</v>
          </cell>
        </row>
        <row r="109">
          <cell r="B109">
            <v>219.3</v>
          </cell>
          <cell r="C109">
            <v>84</v>
          </cell>
          <cell r="D109">
            <v>99</v>
          </cell>
          <cell r="E109">
            <v>0</v>
          </cell>
          <cell r="F109">
            <v>58.95</v>
          </cell>
          <cell r="M109">
            <v>0</v>
          </cell>
          <cell r="N109">
            <v>22.65</v>
          </cell>
        </row>
        <row r="110">
          <cell r="B110">
            <v>251</v>
          </cell>
          <cell r="C110">
            <v>83</v>
          </cell>
          <cell r="D110">
            <v>108</v>
          </cell>
          <cell r="E110">
            <v>0</v>
          </cell>
          <cell r="F110">
            <v>71.95</v>
          </cell>
          <cell r="M110">
            <v>0</v>
          </cell>
          <cell r="N110">
            <v>11.95</v>
          </cell>
        </row>
        <row r="111">
          <cell r="B111">
            <v>257.8</v>
          </cell>
          <cell r="C111">
            <v>93</v>
          </cell>
          <cell r="D111">
            <v>90</v>
          </cell>
          <cell r="E111">
            <v>0</v>
          </cell>
          <cell r="F111">
            <v>74.959999999999994</v>
          </cell>
          <cell r="M111">
            <v>0</v>
          </cell>
          <cell r="N111">
            <v>0.16</v>
          </cell>
        </row>
        <row r="112">
          <cell r="B112">
            <v>275.89999999999998</v>
          </cell>
          <cell r="C112">
            <v>83</v>
          </cell>
          <cell r="D112">
            <v>92</v>
          </cell>
          <cell r="E112">
            <v>0</v>
          </cell>
          <cell r="F112">
            <v>75</v>
          </cell>
          <cell r="M112">
            <v>25.9</v>
          </cell>
          <cell r="N112">
            <v>0</v>
          </cell>
        </row>
        <row r="113">
          <cell r="B113">
            <v>327</v>
          </cell>
          <cell r="C113">
            <v>89</v>
          </cell>
          <cell r="D113">
            <v>96</v>
          </cell>
          <cell r="E113">
            <v>0</v>
          </cell>
          <cell r="F113">
            <v>75</v>
          </cell>
          <cell r="M113">
            <v>67</v>
          </cell>
          <cell r="N113">
            <v>0</v>
          </cell>
        </row>
        <row r="114">
          <cell r="B114">
            <v>331.1</v>
          </cell>
          <cell r="C114">
            <v>87</v>
          </cell>
          <cell r="D114">
            <v>96</v>
          </cell>
          <cell r="E114">
            <v>0</v>
          </cell>
          <cell r="F114">
            <v>75</v>
          </cell>
          <cell r="M114">
            <v>73.09</v>
          </cell>
          <cell r="N114">
            <v>0</v>
          </cell>
        </row>
        <row r="115">
          <cell r="B115">
            <v>325.3</v>
          </cell>
          <cell r="C115">
            <v>89</v>
          </cell>
          <cell r="D115">
            <v>96</v>
          </cell>
          <cell r="E115">
            <v>0</v>
          </cell>
          <cell r="F115">
            <v>75</v>
          </cell>
          <cell r="M115">
            <v>65.3</v>
          </cell>
          <cell r="N115">
            <v>0</v>
          </cell>
        </row>
        <row r="116">
          <cell r="B116">
            <v>319.60000000000002</v>
          </cell>
          <cell r="C116">
            <v>93</v>
          </cell>
          <cell r="D116">
            <v>96</v>
          </cell>
          <cell r="E116">
            <v>0</v>
          </cell>
          <cell r="F116">
            <v>75</v>
          </cell>
          <cell r="M116">
            <v>55.6</v>
          </cell>
          <cell r="N116">
            <v>0</v>
          </cell>
        </row>
        <row r="117">
          <cell r="B117">
            <v>300.3</v>
          </cell>
          <cell r="C117">
            <v>90</v>
          </cell>
          <cell r="D117">
            <v>93.62</v>
          </cell>
          <cell r="E117">
            <v>0</v>
          </cell>
          <cell r="F117">
            <v>75</v>
          </cell>
          <cell r="M117">
            <v>41.68</v>
          </cell>
          <cell r="N117">
            <v>0</v>
          </cell>
        </row>
        <row r="118">
          <cell r="B118">
            <v>251.9</v>
          </cell>
          <cell r="C118">
            <v>73</v>
          </cell>
          <cell r="D118">
            <v>88</v>
          </cell>
          <cell r="E118">
            <v>0</v>
          </cell>
          <cell r="F118">
            <v>75</v>
          </cell>
          <cell r="M118">
            <v>15.9</v>
          </cell>
          <cell r="N118">
            <v>0</v>
          </cell>
        </row>
        <row r="119">
          <cell r="B119">
            <v>234.7</v>
          </cell>
          <cell r="C119">
            <v>78</v>
          </cell>
          <cell r="D119">
            <v>87</v>
          </cell>
          <cell r="E119">
            <v>0</v>
          </cell>
          <cell r="F119">
            <v>75</v>
          </cell>
          <cell r="M119">
            <v>0</v>
          </cell>
          <cell r="N119">
            <v>5.3</v>
          </cell>
        </row>
        <row r="120">
          <cell r="B120">
            <v>258.5</v>
          </cell>
          <cell r="C120">
            <v>84</v>
          </cell>
          <cell r="D120">
            <v>88</v>
          </cell>
          <cell r="E120">
            <v>0</v>
          </cell>
          <cell r="F120">
            <v>75</v>
          </cell>
          <cell r="M120">
            <v>11.5</v>
          </cell>
          <cell r="N120">
            <v>0</v>
          </cell>
        </row>
        <row r="121">
          <cell r="B121">
            <v>267.7</v>
          </cell>
          <cell r="C121">
            <v>86</v>
          </cell>
          <cell r="D121">
            <v>87</v>
          </cell>
          <cell r="E121">
            <v>0</v>
          </cell>
          <cell r="F121">
            <v>75</v>
          </cell>
          <cell r="M121">
            <v>19.7</v>
          </cell>
          <cell r="N121">
            <v>0</v>
          </cell>
        </row>
        <row r="122">
          <cell r="B122">
            <v>251.6</v>
          </cell>
          <cell r="C122">
            <v>92</v>
          </cell>
          <cell r="D122">
            <v>83</v>
          </cell>
          <cell r="E122">
            <v>0</v>
          </cell>
          <cell r="F122">
            <v>75</v>
          </cell>
          <cell r="M122">
            <v>1.6</v>
          </cell>
          <cell r="N122">
            <v>0</v>
          </cell>
        </row>
        <row r="123">
          <cell r="B123">
            <v>226.8</v>
          </cell>
          <cell r="C123">
            <v>85</v>
          </cell>
          <cell r="D123">
            <v>84</v>
          </cell>
          <cell r="E123">
            <v>0</v>
          </cell>
          <cell r="F123">
            <v>73.239999999999995</v>
          </cell>
          <cell r="M123">
            <v>0</v>
          </cell>
          <cell r="N123">
            <v>15.44</v>
          </cell>
        </row>
        <row r="124">
          <cell r="B124">
            <v>204.9</v>
          </cell>
          <cell r="C124">
            <v>86</v>
          </cell>
          <cell r="D124">
            <v>77</v>
          </cell>
          <cell r="E124">
            <v>0</v>
          </cell>
          <cell r="F124">
            <v>66.06</v>
          </cell>
          <cell r="M124">
            <v>0</v>
          </cell>
          <cell r="N124">
            <v>24.16</v>
          </cell>
        </row>
        <row r="125">
          <cell r="B125">
            <v>205.2</v>
          </cell>
          <cell r="C125">
            <v>87</v>
          </cell>
          <cell r="D125">
            <v>92</v>
          </cell>
          <cell r="E125">
            <v>0</v>
          </cell>
          <cell r="F125">
            <v>58.26</v>
          </cell>
          <cell r="M125">
            <v>0</v>
          </cell>
          <cell r="N125">
            <v>32.06</v>
          </cell>
        </row>
        <row r="126">
          <cell r="B126">
            <v>199.6</v>
          </cell>
          <cell r="C126">
            <v>87</v>
          </cell>
          <cell r="D126">
            <v>83</v>
          </cell>
          <cell r="E126">
            <v>0</v>
          </cell>
          <cell r="F126">
            <v>59.95</v>
          </cell>
          <cell r="M126">
            <v>0</v>
          </cell>
          <cell r="N126">
            <v>30.35</v>
          </cell>
        </row>
        <row r="127">
          <cell r="B127">
            <v>218.8</v>
          </cell>
          <cell r="C127">
            <v>87</v>
          </cell>
          <cell r="D127">
            <v>77</v>
          </cell>
          <cell r="E127">
            <v>0</v>
          </cell>
          <cell r="F127">
            <v>71.89</v>
          </cell>
          <cell r="M127">
            <v>0</v>
          </cell>
          <cell r="N127">
            <v>17.09</v>
          </cell>
        </row>
        <row r="128">
          <cell r="B128">
            <v>239.4</v>
          </cell>
          <cell r="C128">
            <v>86</v>
          </cell>
          <cell r="D128">
            <v>50</v>
          </cell>
          <cell r="E128">
            <v>0</v>
          </cell>
          <cell r="F128">
            <v>75</v>
          </cell>
          <cell r="M128">
            <v>28.4</v>
          </cell>
          <cell r="N128">
            <v>0</v>
          </cell>
        </row>
        <row r="129">
          <cell r="B129">
            <v>288.7</v>
          </cell>
          <cell r="C129">
            <v>86</v>
          </cell>
          <cell r="D129">
            <v>80.16</v>
          </cell>
          <cell r="E129">
            <v>0</v>
          </cell>
          <cell r="F129">
            <v>75</v>
          </cell>
          <cell r="M129">
            <v>47.54</v>
          </cell>
          <cell r="N129">
            <v>0</v>
          </cell>
        </row>
        <row r="130">
          <cell r="B130">
            <v>297.5</v>
          </cell>
          <cell r="C130">
            <v>82</v>
          </cell>
          <cell r="D130">
            <v>94.24</v>
          </cell>
          <cell r="E130">
            <v>0</v>
          </cell>
          <cell r="F130">
            <v>75</v>
          </cell>
          <cell r="M130">
            <v>46.26</v>
          </cell>
          <cell r="N130">
            <v>0</v>
          </cell>
        </row>
        <row r="131">
          <cell r="B131">
            <v>253.8</v>
          </cell>
          <cell r="C131">
            <v>85</v>
          </cell>
          <cell r="D131">
            <v>71</v>
          </cell>
          <cell r="E131">
            <v>0</v>
          </cell>
          <cell r="F131">
            <v>75</v>
          </cell>
          <cell r="M131">
            <v>22.8</v>
          </cell>
          <cell r="N131">
            <v>0</v>
          </cell>
        </row>
        <row r="132">
          <cell r="B132">
            <v>224.6</v>
          </cell>
          <cell r="C132">
            <v>85</v>
          </cell>
          <cell r="D132">
            <v>82</v>
          </cell>
          <cell r="E132">
            <v>0</v>
          </cell>
          <cell r="F132">
            <v>73.150000000000006</v>
          </cell>
          <cell r="M132">
            <v>0</v>
          </cell>
          <cell r="N132">
            <v>15.55</v>
          </cell>
        </row>
        <row r="133">
          <cell r="B133">
            <v>219.4</v>
          </cell>
          <cell r="C133">
            <v>85</v>
          </cell>
          <cell r="D133">
            <v>86</v>
          </cell>
          <cell r="E133">
            <v>0</v>
          </cell>
          <cell r="F133">
            <v>69</v>
          </cell>
          <cell r="M133">
            <v>0</v>
          </cell>
          <cell r="N133">
            <v>20.6</v>
          </cell>
        </row>
        <row r="134">
          <cell r="B134">
            <v>244.4</v>
          </cell>
          <cell r="C134">
            <v>84</v>
          </cell>
          <cell r="D134">
            <v>86</v>
          </cell>
          <cell r="E134">
            <v>0</v>
          </cell>
          <cell r="F134">
            <v>75</v>
          </cell>
          <cell r="M134">
            <v>0</v>
          </cell>
          <cell r="N134">
            <v>0.6</v>
          </cell>
        </row>
        <row r="135">
          <cell r="B135">
            <v>254.9</v>
          </cell>
          <cell r="C135">
            <v>84</v>
          </cell>
          <cell r="D135">
            <v>83</v>
          </cell>
          <cell r="E135">
            <v>0</v>
          </cell>
          <cell r="F135">
            <v>75</v>
          </cell>
          <cell r="M135">
            <v>12.9</v>
          </cell>
          <cell r="N135">
            <v>0</v>
          </cell>
        </row>
        <row r="136">
          <cell r="B136">
            <v>270.2</v>
          </cell>
          <cell r="C136">
            <v>82</v>
          </cell>
          <cell r="D136">
            <v>85.14</v>
          </cell>
          <cell r="E136">
            <v>0</v>
          </cell>
          <cell r="F136">
            <v>75</v>
          </cell>
          <cell r="M136">
            <v>28.07</v>
          </cell>
          <cell r="N136">
            <v>0</v>
          </cell>
        </row>
        <row r="137">
          <cell r="B137">
            <v>284.7</v>
          </cell>
          <cell r="C137">
            <v>82</v>
          </cell>
          <cell r="D137">
            <v>89.73</v>
          </cell>
          <cell r="E137">
            <v>0</v>
          </cell>
          <cell r="F137">
            <v>75</v>
          </cell>
          <cell r="M137">
            <v>37.97</v>
          </cell>
          <cell r="N137">
            <v>0</v>
          </cell>
        </row>
        <row r="138">
          <cell r="B138">
            <v>244</v>
          </cell>
          <cell r="C138">
            <v>81</v>
          </cell>
          <cell r="D138">
            <v>81</v>
          </cell>
          <cell r="E138">
            <v>0</v>
          </cell>
          <cell r="F138">
            <v>75</v>
          </cell>
          <cell r="M138">
            <v>7</v>
          </cell>
          <cell r="N138">
            <v>0</v>
          </cell>
        </row>
        <row r="139">
          <cell r="B139">
            <v>203</v>
          </cell>
          <cell r="C139">
            <v>82</v>
          </cell>
          <cell r="D139">
            <v>65</v>
          </cell>
          <cell r="E139">
            <v>0</v>
          </cell>
          <cell r="F139">
            <v>72.430000000000007</v>
          </cell>
          <cell r="M139">
            <v>0</v>
          </cell>
          <cell r="N139">
            <v>16.43</v>
          </cell>
        </row>
        <row r="140">
          <cell r="B140">
            <v>215.4</v>
          </cell>
          <cell r="C140">
            <v>80</v>
          </cell>
          <cell r="D140">
            <v>62</v>
          </cell>
          <cell r="E140">
            <v>0</v>
          </cell>
          <cell r="F140">
            <v>75</v>
          </cell>
          <cell r="M140">
            <v>0</v>
          </cell>
          <cell r="N140">
            <v>1.6</v>
          </cell>
        </row>
        <row r="141">
          <cell r="B141">
            <v>219.6</v>
          </cell>
          <cell r="C141">
            <v>83</v>
          </cell>
          <cell r="D141">
            <v>73</v>
          </cell>
          <cell r="E141">
            <v>0</v>
          </cell>
          <cell r="F141">
            <v>74.959999999999994</v>
          </cell>
          <cell r="M141">
            <v>0</v>
          </cell>
          <cell r="N141">
            <v>11.36</v>
          </cell>
        </row>
        <row r="142">
          <cell r="B142">
            <v>234.1</v>
          </cell>
          <cell r="C142">
            <v>84</v>
          </cell>
          <cell r="D142">
            <v>82</v>
          </cell>
          <cell r="E142">
            <v>0</v>
          </cell>
          <cell r="F142">
            <v>75</v>
          </cell>
          <cell r="M142">
            <v>0</v>
          </cell>
          <cell r="N142">
            <v>6.9</v>
          </cell>
        </row>
        <row r="143">
          <cell r="B143">
            <v>245.1</v>
          </cell>
          <cell r="C143">
            <v>81</v>
          </cell>
          <cell r="D143">
            <v>81</v>
          </cell>
          <cell r="E143">
            <v>0</v>
          </cell>
          <cell r="F143">
            <v>75</v>
          </cell>
          <cell r="M143">
            <v>8.1</v>
          </cell>
          <cell r="N143">
            <v>0</v>
          </cell>
        </row>
        <row r="144">
          <cell r="B144">
            <v>244.6</v>
          </cell>
          <cell r="C144">
            <v>84</v>
          </cell>
          <cell r="D144">
            <v>87</v>
          </cell>
          <cell r="E144">
            <v>0</v>
          </cell>
          <cell r="F144">
            <v>75</v>
          </cell>
          <cell r="M144">
            <v>0</v>
          </cell>
          <cell r="N144">
            <v>1.4</v>
          </cell>
        </row>
        <row r="145">
          <cell r="B145">
            <v>225.6</v>
          </cell>
          <cell r="C145">
            <v>84</v>
          </cell>
          <cell r="D145">
            <v>77</v>
          </cell>
          <cell r="E145">
            <v>0</v>
          </cell>
          <cell r="F145">
            <v>75</v>
          </cell>
          <cell r="M145">
            <v>0</v>
          </cell>
          <cell r="N145">
            <v>10.4</v>
          </cell>
        </row>
        <row r="146">
          <cell r="B146">
            <v>204.8</v>
          </cell>
          <cell r="C146">
            <v>86</v>
          </cell>
          <cell r="D146">
            <v>88</v>
          </cell>
          <cell r="E146">
            <v>0</v>
          </cell>
          <cell r="F146">
            <v>60.54</v>
          </cell>
          <cell r="M146">
            <v>0</v>
          </cell>
          <cell r="N146">
            <v>29.74</v>
          </cell>
        </row>
        <row r="147">
          <cell r="B147">
            <v>215.2</v>
          </cell>
          <cell r="C147">
            <v>90</v>
          </cell>
          <cell r="D147">
            <v>87</v>
          </cell>
          <cell r="E147">
            <v>0</v>
          </cell>
          <cell r="F147">
            <v>64.11</v>
          </cell>
          <cell r="M147">
            <v>0</v>
          </cell>
          <cell r="N147">
            <v>25.91</v>
          </cell>
        </row>
        <row r="148">
          <cell r="B148">
            <v>222.4</v>
          </cell>
          <cell r="C148">
            <v>91</v>
          </cell>
          <cell r="D148">
            <v>90</v>
          </cell>
          <cell r="E148">
            <v>0</v>
          </cell>
          <cell r="F148">
            <v>64.81</v>
          </cell>
          <cell r="M148">
            <v>0</v>
          </cell>
          <cell r="N148">
            <v>23.41</v>
          </cell>
        </row>
        <row r="149">
          <cell r="B149">
            <v>252.3</v>
          </cell>
          <cell r="C149">
            <v>89</v>
          </cell>
          <cell r="D149">
            <v>87</v>
          </cell>
          <cell r="E149">
            <v>0</v>
          </cell>
          <cell r="F149">
            <v>75</v>
          </cell>
          <cell r="M149">
            <v>1.3</v>
          </cell>
          <cell r="N149">
            <v>0</v>
          </cell>
        </row>
        <row r="150">
          <cell r="B150">
            <v>274.2</v>
          </cell>
          <cell r="C150">
            <v>88</v>
          </cell>
          <cell r="D150">
            <v>87</v>
          </cell>
          <cell r="E150">
            <v>0</v>
          </cell>
          <cell r="F150">
            <v>75</v>
          </cell>
          <cell r="M150">
            <v>24.2</v>
          </cell>
          <cell r="N150">
            <v>0</v>
          </cell>
        </row>
        <row r="151">
          <cell r="B151">
            <v>293.8</v>
          </cell>
          <cell r="C151">
            <v>91</v>
          </cell>
          <cell r="D151">
            <v>88.66</v>
          </cell>
          <cell r="E151">
            <v>0</v>
          </cell>
          <cell r="F151">
            <v>75</v>
          </cell>
          <cell r="M151">
            <v>39.14</v>
          </cell>
          <cell r="N151">
            <v>0</v>
          </cell>
        </row>
        <row r="152">
          <cell r="B152">
            <v>266.89999999999998</v>
          </cell>
          <cell r="C152">
            <v>89</v>
          </cell>
          <cell r="D152">
            <v>85</v>
          </cell>
          <cell r="E152">
            <v>0</v>
          </cell>
          <cell r="F152">
            <v>75</v>
          </cell>
          <cell r="M152">
            <v>17.899999999999999</v>
          </cell>
          <cell r="N152">
            <v>0</v>
          </cell>
        </row>
        <row r="153">
          <cell r="B153">
            <v>227.4</v>
          </cell>
          <cell r="C153">
            <v>80</v>
          </cell>
          <cell r="D153">
            <v>87</v>
          </cell>
          <cell r="E153">
            <v>-5</v>
          </cell>
          <cell r="F153">
            <v>50</v>
          </cell>
          <cell r="M153">
            <v>15.4</v>
          </cell>
          <cell r="N153">
            <v>0</v>
          </cell>
        </row>
        <row r="154">
          <cell r="B154">
            <v>223</v>
          </cell>
          <cell r="C154">
            <v>81</v>
          </cell>
          <cell r="D154">
            <v>92</v>
          </cell>
          <cell r="E154">
            <v>-5</v>
          </cell>
          <cell r="F154">
            <v>50</v>
          </cell>
          <cell r="M154">
            <v>5</v>
          </cell>
          <cell r="N154">
            <v>0</v>
          </cell>
        </row>
        <row r="155">
          <cell r="B155">
            <v>263.5</v>
          </cell>
          <cell r="C155">
            <v>81</v>
          </cell>
          <cell r="D155">
            <v>96</v>
          </cell>
          <cell r="E155">
            <v>-5</v>
          </cell>
          <cell r="F155">
            <v>50</v>
          </cell>
          <cell r="M155">
            <v>41.5</v>
          </cell>
          <cell r="N155">
            <v>0</v>
          </cell>
        </row>
        <row r="156">
          <cell r="B156">
            <v>291.60000000000002</v>
          </cell>
          <cell r="C156">
            <v>81</v>
          </cell>
          <cell r="D156">
            <v>96</v>
          </cell>
          <cell r="E156">
            <v>-5</v>
          </cell>
          <cell r="F156">
            <v>51.18</v>
          </cell>
          <cell r="M156">
            <v>68.42</v>
          </cell>
          <cell r="N156">
            <v>0</v>
          </cell>
        </row>
        <row r="157">
          <cell r="B157">
            <v>331.8</v>
          </cell>
          <cell r="C157">
            <v>82</v>
          </cell>
          <cell r="D157">
            <v>96</v>
          </cell>
          <cell r="E157">
            <v>-5</v>
          </cell>
          <cell r="F157">
            <v>75.37</v>
          </cell>
          <cell r="M157">
            <v>83.42</v>
          </cell>
          <cell r="N157">
            <v>0</v>
          </cell>
        </row>
        <row r="158">
          <cell r="B158">
            <v>306.5</v>
          </cell>
          <cell r="C158">
            <v>89</v>
          </cell>
          <cell r="D158">
            <v>96</v>
          </cell>
          <cell r="E158">
            <v>-5</v>
          </cell>
          <cell r="F158">
            <v>57.27</v>
          </cell>
          <cell r="M158">
            <v>69.23</v>
          </cell>
          <cell r="N158">
            <v>0</v>
          </cell>
        </row>
        <row r="159">
          <cell r="B159">
            <v>262.89999999999998</v>
          </cell>
          <cell r="C159">
            <v>88</v>
          </cell>
          <cell r="D159">
            <v>96</v>
          </cell>
          <cell r="E159">
            <v>-5</v>
          </cell>
          <cell r="F159">
            <v>50</v>
          </cell>
          <cell r="M159">
            <v>33.909999999999997</v>
          </cell>
          <cell r="N159">
            <v>0</v>
          </cell>
        </row>
        <row r="160">
          <cell r="B160">
            <v>204.8</v>
          </cell>
          <cell r="C160">
            <v>86</v>
          </cell>
          <cell r="D160">
            <v>87</v>
          </cell>
          <cell r="E160">
            <v>-5</v>
          </cell>
          <cell r="F160">
            <v>49.8</v>
          </cell>
          <cell r="M160">
            <v>0</v>
          </cell>
          <cell r="N160">
            <v>13</v>
          </cell>
        </row>
        <row r="161">
          <cell r="B161">
            <v>197.8</v>
          </cell>
          <cell r="C161">
            <v>90</v>
          </cell>
          <cell r="D161">
            <v>89</v>
          </cell>
          <cell r="E161">
            <v>-5</v>
          </cell>
          <cell r="F161">
            <v>44.18</v>
          </cell>
          <cell r="M161">
            <v>0</v>
          </cell>
          <cell r="N161">
            <v>20.38</v>
          </cell>
        </row>
        <row r="162">
          <cell r="B162">
            <v>196.3</v>
          </cell>
          <cell r="C162">
            <v>90</v>
          </cell>
          <cell r="D162">
            <v>88</v>
          </cell>
          <cell r="E162">
            <v>-5</v>
          </cell>
          <cell r="F162">
            <v>43.96</v>
          </cell>
          <cell r="M162">
            <v>0</v>
          </cell>
          <cell r="N162">
            <v>20.66</v>
          </cell>
        </row>
        <row r="163">
          <cell r="B163">
            <v>199.4</v>
          </cell>
          <cell r="C163">
            <v>84</v>
          </cell>
          <cell r="D163">
            <v>94</v>
          </cell>
          <cell r="E163">
            <v>-5</v>
          </cell>
          <cell r="F163">
            <v>45.36</v>
          </cell>
          <cell r="M163">
            <v>0</v>
          </cell>
          <cell r="N163">
            <v>18.96</v>
          </cell>
        </row>
        <row r="164">
          <cell r="B164">
            <v>224.9</v>
          </cell>
          <cell r="C164">
            <v>88</v>
          </cell>
          <cell r="D164">
            <v>82</v>
          </cell>
          <cell r="E164">
            <v>-5</v>
          </cell>
          <cell r="F164">
            <v>50</v>
          </cell>
          <cell r="M164">
            <v>9.9</v>
          </cell>
          <cell r="N164">
            <v>0</v>
          </cell>
        </row>
        <row r="165">
          <cell r="B165">
            <v>215.1</v>
          </cell>
          <cell r="C165">
            <v>88</v>
          </cell>
          <cell r="D165">
            <v>84</v>
          </cell>
          <cell r="E165">
            <v>-5</v>
          </cell>
          <cell r="F165">
            <v>50</v>
          </cell>
          <cell r="M165">
            <v>0</v>
          </cell>
          <cell r="N165">
            <v>1.9</v>
          </cell>
        </row>
        <row r="166">
          <cell r="B166">
            <v>238.5</v>
          </cell>
          <cell r="C166">
            <v>87</v>
          </cell>
          <cell r="D166">
            <v>84.06</v>
          </cell>
          <cell r="E166">
            <v>-5</v>
          </cell>
          <cell r="F166">
            <v>50</v>
          </cell>
          <cell r="M166">
            <v>22.44</v>
          </cell>
          <cell r="N166">
            <v>0</v>
          </cell>
        </row>
        <row r="167">
          <cell r="B167">
            <v>198</v>
          </cell>
          <cell r="C167">
            <v>86</v>
          </cell>
          <cell r="D167">
            <v>82</v>
          </cell>
          <cell r="E167">
            <v>-5</v>
          </cell>
          <cell r="F167">
            <v>49.23</v>
          </cell>
          <cell r="M167">
            <v>0</v>
          </cell>
          <cell r="N167">
            <v>14.23</v>
          </cell>
        </row>
        <row r="168">
          <cell r="B168">
            <v>203.2</v>
          </cell>
          <cell r="C168">
            <v>77</v>
          </cell>
          <cell r="D168">
            <v>77</v>
          </cell>
          <cell r="E168">
            <v>-5</v>
          </cell>
          <cell r="F168">
            <v>50</v>
          </cell>
          <cell r="M168">
            <v>4.2</v>
          </cell>
          <cell r="N168">
            <v>0</v>
          </cell>
        </row>
        <row r="169">
          <cell r="B169">
            <v>204.5</v>
          </cell>
          <cell r="C169">
            <v>82</v>
          </cell>
          <cell r="D169">
            <v>68</v>
          </cell>
          <cell r="E169">
            <v>-5</v>
          </cell>
          <cell r="F169">
            <v>50</v>
          </cell>
          <cell r="M169">
            <v>9.5</v>
          </cell>
          <cell r="N169">
            <v>0</v>
          </cell>
        </row>
        <row r="170">
          <cell r="B170">
            <v>200.1</v>
          </cell>
          <cell r="C170">
            <v>71</v>
          </cell>
          <cell r="D170">
            <v>76</v>
          </cell>
          <cell r="E170">
            <v>-5</v>
          </cell>
          <cell r="F170">
            <v>50</v>
          </cell>
          <cell r="M170">
            <v>8.1</v>
          </cell>
          <cell r="N170">
            <v>0</v>
          </cell>
        </row>
        <row r="171">
          <cell r="B171">
            <v>247.6</v>
          </cell>
          <cell r="C171">
            <v>71</v>
          </cell>
          <cell r="D171">
            <v>96</v>
          </cell>
          <cell r="E171">
            <v>-5</v>
          </cell>
          <cell r="F171">
            <v>50</v>
          </cell>
          <cell r="M171">
            <v>35.61</v>
          </cell>
          <cell r="N171">
            <v>0</v>
          </cell>
        </row>
        <row r="172">
          <cell r="B172">
            <v>272.5</v>
          </cell>
          <cell r="C172">
            <v>79</v>
          </cell>
          <cell r="D172">
            <v>96</v>
          </cell>
          <cell r="E172">
            <v>-5</v>
          </cell>
          <cell r="F172">
            <v>50.69</v>
          </cell>
          <cell r="M172">
            <v>51.81</v>
          </cell>
          <cell r="N172">
            <v>0</v>
          </cell>
        </row>
        <row r="173">
          <cell r="B173">
            <v>238.2</v>
          </cell>
          <cell r="C173">
            <v>88</v>
          </cell>
          <cell r="D173">
            <v>102</v>
          </cell>
          <cell r="E173">
            <v>-5</v>
          </cell>
          <cell r="F173">
            <v>50</v>
          </cell>
          <cell r="M173">
            <v>3.2</v>
          </cell>
          <cell r="N173">
            <v>0</v>
          </cell>
        </row>
        <row r="174">
          <cell r="B174">
            <v>208.6</v>
          </cell>
          <cell r="C174">
            <v>82</v>
          </cell>
          <cell r="D174">
            <v>101</v>
          </cell>
          <cell r="E174">
            <v>-5</v>
          </cell>
          <cell r="F174">
            <v>47.25</v>
          </cell>
          <cell r="M174">
            <v>0</v>
          </cell>
          <cell r="N174">
            <v>16.649999999999999</v>
          </cell>
        </row>
        <row r="175">
          <cell r="B175">
            <v>201.2</v>
          </cell>
          <cell r="C175">
            <v>84</v>
          </cell>
          <cell r="D175">
            <v>87</v>
          </cell>
          <cell r="E175">
            <v>-5</v>
          </cell>
          <cell r="F175">
            <v>49.32</v>
          </cell>
          <cell r="M175">
            <v>0</v>
          </cell>
          <cell r="N175">
            <v>14.12</v>
          </cell>
        </row>
        <row r="176">
          <cell r="B176">
            <v>184.6</v>
          </cell>
          <cell r="C176">
            <v>90</v>
          </cell>
          <cell r="D176">
            <v>88</v>
          </cell>
          <cell r="E176">
            <v>-5</v>
          </cell>
          <cell r="F176">
            <v>38.42</v>
          </cell>
          <cell r="M176">
            <v>0</v>
          </cell>
          <cell r="N176">
            <v>26.82</v>
          </cell>
        </row>
        <row r="177">
          <cell r="B177">
            <v>183.6</v>
          </cell>
          <cell r="C177">
            <v>89</v>
          </cell>
          <cell r="D177">
            <v>92</v>
          </cell>
          <cell r="E177">
            <v>-5</v>
          </cell>
          <cell r="F177">
            <v>36.44</v>
          </cell>
          <cell r="M177">
            <v>0</v>
          </cell>
          <cell r="N177">
            <v>28.84</v>
          </cell>
        </row>
        <row r="178">
          <cell r="B178">
            <v>216.7</v>
          </cell>
          <cell r="C178">
            <v>87</v>
          </cell>
          <cell r="D178">
            <v>84</v>
          </cell>
          <cell r="E178">
            <v>-5</v>
          </cell>
          <cell r="F178">
            <v>50</v>
          </cell>
          <cell r="M178">
            <v>0.7</v>
          </cell>
          <cell r="N178">
            <v>0</v>
          </cell>
        </row>
        <row r="179">
          <cell r="B179">
            <v>222.1</v>
          </cell>
          <cell r="C179">
            <v>89</v>
          </cell>
          <cell r="D179">
            <v>73</v>
          </cell>
          <cell r="E179">
            <v>-5</v>
          </cell>
          <cell r="F179">
            <v>50</v>
          </cell>
          <cell r="M179">
            <v>15.1</v>
          </cell>
          <cell r="N179">
            <v>0</v>
          </cell>
        </row>
        <row r="180">
          <cell r="B180">
            <v>215.8</v>
          </cell>
          <cell r="C180">
            <v>86</v>
          </cell>
          <cell r="D180">
            <v>85</v>
          </cell>
          <cell r="E180">
            <v>-5</v>
          </cell>
          <cell r="F180">
            <v>50</v>
          </cell>
          <cell r="M180">
            <v>0</v>
          </cell>
          <cell r="N180">
            <v>0.2</v>
          </cell>
        </row>
        <row r="181">
          <cell r="B181">
            <v>208.1</v>
          </cell>
          <cell r="C181">
            <v>87</v>
          </cell>
          <cell r="D181">
            <v>84</v>
          </cell>
          <cell r="E181">
            <v>-5</v>
          </cell>
          <cell r="F181">
            <v>50</v>
          </cell>
          <cell r="M181">
            <v>0</v>
          </cell>
          <cell r="N181">
            <v>7.9</v>
          </cell>
        </row>
        <row r="182">
          <cell r="B182">
            <v>198.2</v>
          </cell>
          <cell r="C182">
            <v>83</v>
          </cell>
          <cell r="D182">
            <v>84</v>
          </cell>
          <cell r="E182">
            <v>-5</v>
          </cell>
          <cell r="F182">
            <v>49.74</v>
          </cell>
          <cell r="M182">
            <v>0</v>
          </cell>
          <cell r="N182">
            <v>13.54</v>
          </cell>
        </row>
        <row r="183">
          <cell r="B183">
            <v>216.9</v>
          </cell>
          <cell r="C183">
            <v>87</v>
          </cell>
          <cell r="D183">
            <v>88</v>
          </cell>
          <cell r="E183">
            <v>-5</v>
          </cell>
          <cell r="F183">
            <v>50</v>
          </cell>
          <cell r="M183">
            <v>0</v>
          </cell>
          <cell r="N183">
            <v>3.1</v>
          </cell>
        </row>
      </sheetData>
      <sheetData sheetId="16"/>
      <sheetData sheetId="17">
        <row r="2">
          <cell r="B2">
            <v>134.80000000000001</v>
          </cell>
          <cell r="C2">
            <v>80</v>
          </cell>
          <cell r="D2">
            <v>56</v>
          </cell>
          <cell r="E2">
            <v>-20</v>
          </cell>
          <cell r="F2">
            <v>52.07</v>
          </cell>
          <cell r="M2">
            <v>0</v>
          </cell>
          <cell r="N2">
            <v>33.270000000000003</v>
          </cell>
        </row>
        <row r="3">
          <cell r="B3">
            <v>125.8</v>
          </cell>
          <cell r="C3">
            <v>81</v>
          </cell>
          <cell r="D3">
            <v>59</v>
          </cell>
          <cell r="E3">
            <v>-20</v>
          </cell>
          <cell r="F3">
            <v>35.56</v>
          </cell>
          <cell r="M3">
            <v>0</v>
          </cell>
          <cell r="N3">
            <v>29.76</v>
          </cell>
        </row>
        <row r="4">
          <cell r="B4">
            <v>132.5</v>
          </cell>
          <cell r="C4">
            <v>81</v>
          </cell>
          <cell r="D4">
            <v>52</v>
          </cell>
          <cell r="E4">
            <v>-20</v>
          </cell>
          <cell r="F4">
            <v>31.87</v>
          </cell>
          <cell r="M4">
            <v>0</v>
          </cell>
          <cell r="N4">
            <v>12.37</v>
          </cell>
        </row>
        <row r="5">
          <cell r="B5">
            <v>155.4</v>
          </cell>
          <cell r="C5">
            <v>79</v>
          </cell>
          <cell r="D5">
            <v>37</v>
          </cell>
          <cell r="E5">
            <v>-20</v>
          </cell>
          <cell r="F5">
            <v>64.69</v>
          </cell>
          <cell r="M5">
            <v>0</v>
          </cell>
          <cell r="N5">
            <v>5.29</v>
          </cell>
        </row>
        <row r="6">
          <cell r="B6">
            <v>150</v>
          </cell>
          <cell r="C6">
            <v>81</v>
          </cell>
          <cell r="D6">
            <v>45</v>
          </cell>
          <cell r="E6">
            <v>-20</v>
          </cell>
          <cell r="F6">
            <v>51.39</v>
          </cell>
          <cell r="M6">
            <v>0</v>
          </cell>
          <cell r="N6">
            <v>7.39</v>
          </cell>
        </row>
        <row r="7">
          <cell r="B7">
            <v>154</v>
          </cell>
          <cell r="C7">
            <v>82</v>
          </cell>
          <cell r="D7">
            <v>42</v>
          </cell>
          <cell r="E7">
            <v>-20</v>
          </cell>
          <cell r="F7">
            <v>56.84</v>
          </cell>
          <cell r="M7">
            <v>0</v>
          </cell>
          <cell r="N7">
            <v>6.84</v>
          </cell>
        </row>
        <row r="8">
          <cell r="B8">
            <v>138.9</v>
          </cell>
          <cell r="C8">
            <v>82</v>
          </cell>
          <cell r="D8">
            <v>48</v>
          </cell>
          <cell r="E8">
            <v>-20</v>
          </cell>
          <cell r="F8">
            <v>37.25</v>
          </cell>
          <cell r="M8">
            <v>0</v>
          </cell>
          <cell r="N8">
            <v>8.35</v>
          </cell>
        </row>
        <row r="9">
          <cell r="B9">
            <v>120.3</v>
          </cell>
          <cell r="C9">
            <v>85</v>
          </cell>
          <cell r="D9">
            <v>36</v>
          </cell>
          <cell r="E9">
            <v>-20</v>
          </cell>
          <cell r="F9">
            <v>25.8</v>
          </cell>
          <cell r="M9">
            <v>0</v>
          </cell>
          <cell r="N9">
            <v>6.5</v>
          </cell>
        </row>
        <row r="10">
          <cell r="B10">
            <v>128.69999999999999</v>
          </cell>
          <cell r="C10">
            <v>85</v>
          </cell>
          <cell r="D10">
            <v>43</v>
          </cell>
          <cell r="E10">
            <v>-20</v>
          </cell>
          <cell r="F10">
            <v>27.2</v>
          </cell>
          <cell r="M10">
            <v>0</v>
          </cell>
          <cell r="N10">
            <v>6.5</v>
          </cell>
        </row>
        <row r="11">
          <cell r="B11">
            <v>120.1</v>
          </cell>
          <cell r="C11">
            <v>84</v>
          </cell>
          <cell r="D11">
            <v>66</v>
          </cell>
          <cell r="E11">
            <v>-27.4</v>
          </cell>
          <cell r="F11">
            <v>4</v>
          </cell>
          <cell r="M11">
            <v>0</v>
          </cell>
          <cell r="N11">
            <v>6.5</v>
          </cell>
        </row>
        <row r="12">
          <cell r="B12">
            <v>148.30000000000001</v>
          </cell>
          <cell r="C12">
            <v>85</v>
          </cell>
          <cell r="D12">
            <v>65</v>
          </cell>
          <cell r="E12">
            <v>-20</v>
          </cell>
          <cell r="F12">
            <v>24.8</v>
          </cell>
          <cell r="M12">
            <v>0</v>
          </cell>
          <cell r="N12">
            <v>6.5</v>
          </cell>
        </row>
        <row r="13">
          <cell r="B13">
            <v>158.4</v>
          </cell>
          <cell r="C13">
            <v>85</v>
          </cell>
          <cell r="D13">
            <v>78</v>
          </cell>
          <cell r="E13">
            <v>-20</v>
          </cell>
          <cell r="F13">
            <v>21.21</v>
          </cell>
          <cell r="M13">
            <v>0</v>
          </cell>
          <cell r="N13">
            <v>5.81</v>
          </cell>
        </row>
        <row r="14">
          <cell r="B14">
            <v>171.8</v>
          </cell>
          <cell r="C14">
            <v>82</v>
          </cell>
          <cell r="D14">
            <v>76</v>
          </cell>
          <cell r="E14">
            <v>-20</v>
          </cell>
          <cell r="F14">
            <v>38.799999999999997</v>
          </cell>
          <cell r="M14">
            <v>0</v>
          </cell>
          <cell r="N14">
            <v>5</v>
          </cell>
        </row>
        <row r="15">
          <cell r="B15">
            <v>176.2</v>
          </cell>
          <cell r="C15">
            <v>81</v>
          </cell>
          <cell r="D15">
            <v>80</v>
          </cell>
          <cell r="E15">
            <v>-20</v>
          </cell>
          <cell r="F15">
            <v>40.200000000000003</v>
          </cell>
          <cell r="M15">
            <v>0</v>
          </cell>
          <cell r="N15">
            <v>5</v>
          </cell>
        </row>
        <row r="16">
          <cell r="B16">
            <v>169.5</v>
          </cell>
          <cell r="C16">
            <v>79</v>
          </cell>
          <cell r="D16">
            <v>81</v>
          </cell>
          <cell r="E16">
            <v>-20</v>
          </cell>
          <cell r="F16">
            <v>34.5</v>
          </cell>
          <cell r="M16">
            <v>0</v>
          </cell>
          <cell r="N16">
            <v>5</v>
          </cell>
        </row>
        <row r="17">
          <cell r="B17">
            <v>176.4</v>
          </cell>
          <cell r="C17">
            <v>83</v>
          </cell>
          <cell r="D17">
            <v>77</v>
          </cell>
          <cell r="E17">
            <v>-20</v>
          </cell>
          <cell r="F17">
            <v>37.590000000000003</v>
          </cell>
          <cell r="M17">
            <v>0</v>
          </cell>
          <cell r="N17">
            <v>1.19</v>
          </cell>
        </row>
        <row r="18">
          <cell r="B18">
            <v>178.6</v>
          </cell>
          <cell r="C18">
            <v>86</v>
          </cell>
          <cell r="D18">
            <v>60</v>
          </cell>
          <cell r="E18">
            <v>-20</v>
          </cell>
          <cell r="F18">
            <v>52.6</v>
          </cell>
          <cell r="M18">
            <v>0</v>
          </cell>
          <cell r="N18">
            <v>0</v>
          </cell>
        </row>
        <row r="19">
          <cell r="B19">
            <v>188.1</v>
          </cell>
          <cell r="C19">
            <v>89</v>
          </cell>
          <cell r="D19">
            <v>63</v>
          </cell>
          <cell r="E19">
            <v>-20</v>
          </cell>
          <cell r="F19">
            <v>56.1</v>
          </cell>
          <cell r="M19">
            <v>0</v>
          </cell>
          <cell r="N19">
            <v>0</v>
          </cell>
        </row>
        <row r="20">
          <cell r="B20">
            <v>222.2</v>
          </cell>
          <cell r="C20">
            <v>88</v>
          </cell>
          <cell r="D20">
            <v>60</v>
          </cell>
          <cell r="E20">
            <v>-20</v>
          </cell>
          <cell r="F20">
            <v>70</v>
          </cell>
          <cell r="M20">
            <v>24.2</v>
          </cell>
          <cell r="N20">
            <v>0</v>
          </cell>
        </row>
        <row r="21">
          <cell r="B21">
            <v>241.5</v>
          </cell>
          <cell r="C21">
            <v>88</v>
          </cell>
          <cell r="D21">
            <v>70.27</v>
          </cell>
          <cell r="E21">
            <v>-20</v>
          </cell>
          <cell r="F21">
            <v>70</v>
          </cell>
          <cell r="M21">
            <v>33.229999999999997</v>
          </cell>
          <cell r="N21">
            <v>0</v>
          </cell>
        </row>
        <row r="22">
          <cell r="B22">
            <v>236</v>
          </cell>
          <cell r="C22">
            <v>91</v>
          </cell>
          <cell r="D22">
            <v>58.46</v>
          </cell>
          <cell r="E22">
            <v>-20</v>
          </cell>
          <cell r="F22">
            <v>70</v>
          </cell>
          <cell r="M22">
            <v>36.54</v>
          </cell>
          <cell r="N22">
            <v>0</v>
          </cell>
        </row>
        <row r="23">
          <cell r="B23">
            <v>217.6</v>
          </cell>
          <cell r="C23">
            <v>92</v>
          </cell>
          <cell r="D23">
            <v>55</v>
          </cell>
          <cell r="E23">
            <v>-20</v>
          </cell>
          <cell r="F23">
            <v>70</v>
          </cell>
          <cell r="M23">
            <v>20.6</v>
          </cell>
          <cell r="N23">
            <v>0</v>
          </cell>
        </row>
        <row r="24">
          <cell r="B24">
            <v>202.7</v>
          </cell>
          <cell r="C24">
            <v>81</v>
          </cell>
          <cell r="D24">
            <v>62</v>
          </cell>
          <cell r="E24">
            <v>-20</v>
          </cell>
          <cell r="F24">
            <v>70</v>
          </cell>
          <cell r="M24">
            <v>9.6999999999999993</v>
          </cell>
          <cell r="N24">
            <v>0</v>
          </cell>
        </row>
        <row r="25">
          <cell r="B25">
            <v>224.5</v>
          </cell>
          <cell r="C25">
            <v>92</v>
          </cell>
          <cell r="D25">
            <v>61</v>
          </cell>
          <cell r="E25">
            <v>-20</v>
          </cell>
          <cell r="F25">
            <v>70</v>
          </cell>
          <cell r="M25">
            <v>21.5</v>
          </cell>
          <cell r="N25">
            <v>0</v>
          </cell>
        </row>
        <row r="26">
          <cell r="B26">
            <v>271.5</v>
          </cell>
          <cell r="C26">
            <v>93</v>
          </cell>
          <cell r="D26">
            <v>82.15</v>
          </cell>
          <cell r="E26">
            <v>-20</v>
          </cell>
          <cell r="F26">
            <v>70</v>
          </cell>
          <cell r="M26">
            <v>46.36</v>
          </cell>
          <cell r="N26">
            <v>0</v>
          </cell>
        </row>
        <row r="27">
          <cell r="B27">
            <v>232.5</v>
          </cell>
          <cell r="C27">
            <v>85</v>
          </cell>
          <cell r="D27">
            <v>70.05</v>
          </cell>
          <cell r="E27">
            <v>-20</v>
          </cell>
          <cell r="F27">
            <v>70</v>
          </cell>
          <cell r="M27">
            <v>27.45</v>
          </cell>
          <cell r="N27">
            <v>0</v>
          </cell>
        </row>
        <row r="28">
          <cell r="B28">
            <v>198.2</v>
          </cell>
          <cell r="C28">
            <v>86</v>
          </cell>
          <cell r="D28">
            <v>72</v>
          </cell>
          <cell r="E28">
            <v>-20</v>
          </cell>
          <cell r="F28">
            <v>70</v>
          </cell>
          <cell r="M28">
            <v>0</v>
          </cell>
          <cell r="N28">
            <v>9.8000000000000007</v>
          </cell>
        </row>
        <row r="29">
          <cell r="B29">
            <v>173.7</v>
          </cell>
          <cell r="C29">
            <v>90</v>
          </cell>
          <cell r="D29">
            <v>73</v>
          </cell>
          <cell r="E29">
            <v>-20</v>
          </cell>
          <cell r="F29">
            <v>57.98</v>
          </cell>
          <cell r="M29">
            <v>0</v>
          </cell>
          <cell r="N29">
            <v>27.28</v>
          </cell>
        </row>
        <row r="30">
          <cell r="B30">
            <v>162.30000000000001</v>
          </cell>
          <cell r="C30">
            <v>86</v>
          </cell>
          <cell r="D30">
            <v>76</v>
          </cell>
          <cell r="E30">
            <v>-20</v>
          </cell>
          <cell r="F30">
            <v>52.81</v>
          </cell>
          <cell r="M30">
            <v>0</v>
          </cell>
          <cell r="N30">
            <v>32.51</v>
          </cell>
        </row>
        <row r="31">
          <cell r="B31">
            <v>166.5</v>
          </cell>
          <cell r="C31">
            <v>84</v>
          </cell>
          <cell r="D31">
            <v>77</v>
          </cell>
          <cell r="E31">
            <v>-20</v>
          </cell>
          <cell r="F31">
            <v>53.29</v>
          </cell>
          <cell r="M31">
            <v>0</v>
          </cell>
          <cell r="N31">
            <v>27.79</v>
          </cell>
        </row>
        <row r="32">
          <cell r="B32">
            <v>185.7</v>
          </cell>
          <cell r="C32">
            <v>78</v>
          </cell>
          <cell r="D32">
            <v>80</v>
          </cell>
          <cell r="E32">
            <v>-20</v>
          </cell>
          <cell r="F32">
            <v>63.03</v>
          </cell>
          <cell r="M32">
            <v>0</v>
          </cell>
          <cell r="N32">
            <v>15.33</v>
          </cell>
        </row>
        <row r="33">
          <cell r="B33">
            <v>214.3</v>
          </cell>
          <cell r="C33">
            <v>82</v>
          </cell>
          <cell r="D33">
            <v>80</v>
          </cell>
          <cell r="E33">
            <v>0</v>
          </cell>
          <cell r="F33">
            <v>61.74</v>
          </cell>
          <cell r="M33">
            <v>0</v>
          </cell>
          <cell r="N33">
            <v>9.44</v>
          </cell>
        </row>
        <row r="34">
          <cell r="B34">
            <v>198.4</v>
          </cell>
          <cell r="C34">
            <v>73</v>
          </cell>
          <cell r="D34">
            <v>84</v>
          </cell>
          <cell r="E34">
            <v>0</v>
          </cell>
          <cell r="F34">
            <v>51.2</v>
          </cell>
          <cell r="M34">
            <v>0</v>
          </cell>
          <cell r="N34">
            <v>9.8000000000000007</v>
          </cell>
        </row>
        <row r="35">
          <cell r="B35">
            <v>183.9</v>
          </cell>
          <cell r="C35">
            <v>78</v>
          </cell>
          <cell r="D35">
            <v>77</v>
          </cell>
          <cell r="E35">
            <v>0</v>
          </cell>
          <cell r="F35">
            <v>38.83</v>
          </cell>
          <cell r="M35">
            <v>0</v>
          </cell>
          <cell r="N35">
            <v>9.93</v>
          </cell>
        </row>
        <row r="36">
          <cell r="B36">
            <v>154.5</v>
          </cell>
          <cell r="C36">
            <v>87</v>
          </cell>
          <cell r="D36">
            <v>80</v>
          </cell>
          <cell r="E36">
            <v>-10</v>
          </cell>
          <cell r="F36">
            <v>4</v>
          </cell>
          <cell r="M36">
            <v>0</v>
          </cell>
          <cell r="N36">
            <v>6.5</v>
          </cell>
        </row>
        <row r="37">
          <cell r="B37">
            <v>175</v>
          </cell>
          <cell r="C37">
            <v>90</v>
          </cell>
          <cell r="D37">
            <v>81</v>
          </cell>
          <cell r="E37">
            <v>0</v>
          </cell>
          <cell r="F37">
            <v>10.5</v>
          </cell>
          <cell r="M37">
            <v>0</v>
          </cell>
          <cell r="N37">
            <v>6.5</v>
          </cell>
        </row>
        <row r="38">
          <cell r="B38">
            <v>198.6</v>
          </cell>
          <cell r="C38">
            <v>86</v>
          </cell>
          <cell r="D38">
            <v>78</v>
          </cell>
          <cell r="E38">
            <v>0</v>
          </cell>
          <cell r="F38">
            <v>41.1</v>
          </cell>
          <cell r="M38">
            <v>0</v>
          </cell>
          <cell r="N38">
            <v>6.5</v>
          </cell>
        </row>
        <row r="39">
          <cell r="B39">
            <v>229.5</v>
          </cell>
          <cell r="C39">
            <v>88</v>
          </cell>
          <cell r="D39">
            <v>79</v>
          </cell>
          <cell r="E39">
            <v>0</v>
          </cell>
          <cell r="F39">
            <v>65.540000000000006</v>
          </cell>
          <cell r="M39">
            <v>0</v>
          </cell>
          <cell r="N39">
            <v>3.04</v>
          </cell>
        </row>
        <row r="40">
          <cell r="B40">
            <v>288</v>
          </cell>
          <cell r="C40">
            <v>86</v>
          </cell>
          <cell r="D40">
            <v>93.53</v>
          </cell>
          <cell r="E40">
            <v>0</v>
          </cell>
          <cell r="F40">
            <v>70</v>
          </cell>
          <cell r="M40">
            <v>38.47</v>
          </cell>
          <cell r="N40">
            <v>0</v>
          </cell>
        </row>
        <row r="41">
          <cell r="B41">
            <v>267.89999999999998</v>
          </cell>
          <cell r="C41">
            <v>85</v>
          </cell>
          <cell r="D41">
            <v>89</v>
          </cell>
          <cell r="E41">
            <v>0</v>
          </cell>
          <cell r="F41">
            <v>70</v>
          </cell>
          <cell r="M41">
            <v>23.9</v>
          </cell>
          <cell r="N41">
            <v>0</v>
          </cell>
        </row>
        <row r="42">
          <cell r="B42">
            <v>283.89999999999998</v>
          </cell>
          <cell r="C42">
            <v>84</v>
          </cell>
          <cell r="D42">
            <v>93.32</v>
          </cell>
          <cell r="E42">
            <v>0</v>
          </cell>
          <cell r="F42">
            <v>70</v>
          </cell>
          <cell r="M42">
            <v>36.58</v>
          </cell>
          <cell r="N42">
            <v>0</v>
          </cell>
        </row>
        <row r="43">
          <cell r="B43">
            <v>228.2</v>
          </cell>
          <cell r="C43">
            <v>84</v>
          </cell>
          <cell r="D43">
            <v>88</v>
          </cell>
          <cell r="E43">
            <v>0</v>
          </cell>
          <cell r="F43">
            <v>69.739999999999995</v>
          </cell>
          <cell r="M43">
            <v>0</v>
          </cell>
          <cell r="N43">
            <v>13.54</v>
          </cell>
        </row>
        <row r="44">
          <cell r="B44">
            <v>215.3</v>
          </cell>
          <cell r="C44">
            <v>84</v>
          </cell>
          <cell r="D44">
            <v>86</v>
          </cell>
          <cell r="E44">
            <v>0</v>
          </cell>
          <cell r="F44">
            <v>64.489999999999995</v>
          </cell>
          <cell r="M44">
            <v>0</v>
          </cell>
          <cell r="N44">
            <v>19.190000000000001</v>
          </cell>
        </row>
        <row r="45">
          <cell r="B45">
            <v>234.3</v>
          </cell>
          <cell r="C45">
            <v>84</v>
          </cell>
          <cell r="D45">
            <v>80</v>
          </cell>
          <cell r="E45">
            <v>0</v>
          </cell>
          <cell r="F45">
            <v>70</v>
          </cell>
          <cell r="M45">
            <v>0.3</v>
          </cell>
          <cell r="N45">
            <v>0</v>
          </cell>
        </row>
        <row r="46">
          <cell r="B46">
            <v>264.39999999999998</v>
          </cell>
          <cell r="C46">
            <v>84</v>
          </cell>
          <cell r="D46">
            <v>84</v>
          </cell>
          <cell r="E46">
            <v>0</v>
          </cell>
          <cell r="F46">
            <v>70</v>
          </cell>
          <cell r="M46">
            <v>26.4</v>
          </cell>
          <cell r="N46">
            <v>0</v>
          </cell>
        </row>
        <row r="47">
          <cell r="B47">
            <v>301</v>
          </cell>
          <cell r="C47">
            <v>87</v>
          </cell>
          <cell r="D47">
            <v>95</v>
          </cell>
          <cell r="E47">
            <v>0</v>
          </cell>
          <cell r="F47">
            <v>76.319999999999993</v>
          </cell>
          <cell r="M47">
            <v>42.68</v>
          </cell>
          <cell r="N47">
            <v>0</v>
          </cell>
        </row>
        <row r="48">
          <cell r="B48">
            <v>292.7</v>
          </cell>
          <cell r="C48">
            <v>82</v>
          </cell>
          <cell r="D48">
            <v>95</v>
          </cell>
          <cell r="E48">
            <v>0</v>
          </cell>
          <cell r="F48">
            <v>74.23</v>
          </cell>
          <cell r="M48">
            <v>41.47</v>
          </cell>
          <cell r="N48">
            <v>0</v>
          </cell>
        </row>
        <row r="49">
          <cell r="B49">
            <v>283.89999999999998</v>
          </cell>
          <cell r="C49">
            <v>82</v>
          </cell>
          <cell r="D49">
            <v>94.91</v>
          </cell>
          <cell r="E49">
            <v>0</v>
          </cell>
          <cell r="F49">
            <v>70</v>
          </cell>
          <cell r="M49">
            <v>36.99</v>
          </cell>
          <cell r="N49">
            <v>0</v>
          </cell>
        </row>
        <row r="50">
          <cell r="B50">
            <v>275.8</v>
          </cell>
          <cell r="C50">
            <v>83</v>
          </cell>
          <cell r="D50">
            <v>98</v>
          </cell>
          <cell r="E50">
            <v>0</v>
          </cell>
          <cell r="F50">
            <v>70</v>
          </cell>
          <cell r="M50">
            <v>24.8</v>
          </cell>
          <cell r="N50">
            <v>0</v>
          </cell>
        </row>
        <row r="51">
          <cell r="B51">
            <v>272</v>
          </cell>
          <cell r="C51">
            <v>83</v>
          </cell>
          <cell r="D51">
            <v>97</v>
          </cell>
          <cell r="E51">
            <v>0</v>
          </cell>
          <cell r="F51">
            <v>70</v>
          </cell>
          <cell r="M51">
            <v>22</v>
          </cell>
          <cell r="N51">
            <v>0</v>
          </cell>
        </row>
        <row r="52">
          <cell r="B52">
            <v>252.9</v>
          </cell>
          <cell r="C52">
            <v>86</v>
          </cell>
          <cell r="D52">
            <v>97</v>
          </cell>
          <cell r="E52">
            <v>0</v>
          </cell>
          <cell r="F52">
            <v>70</v>
          </cell>
          <cell r="M52">
            <v>0</v>
          </cell>
          <cell r="N52">
            <v>0.1</v>
          </cell>
        </row>
        <row r="53">
          <cell r="B53">
            <v>271.10000000000002</v>
          </cell>
          <cell r="C53">
            <v>87</v>
          </cell>
          <cell r="D53">
            <v>98</v>
          </cell>
          <cell r="E53">
            <v>0</v>
          </cell>
          <cell r="F53">
            <v>70</v>
          </cell>
          <cell r="M53">
            <v>16.100000000000001</v>
          </cell>
          <cell r="N53">
            <v>0</v>
          </cell>
        </row>
        <row r="54">
          <cell r="B54">
            <v>281.10000000000002</v>
          </cell>
          <cell r="C54">
            <v>82</v>
          </cell>
          <cell r="D54">
            <v>96</v>
          </cell>
          <cell r="E54">
            <v>0</v>
          </cell>
          <cell r="F54">
            <v>70.33</v>
          </cell>
          <cell r="M54">
            <v>32.770000000000003</v>
          </cell>
          <cell r="N54">
            <v>0</v>
          </cell>
        </row>
        <row r="55">
          <cell r="B55">
            <v>292.89999999999998</v>
          </cell>
          <cell r="C55">
            <v>84</v>
          </cell>
          <cell r="D55">
            <v>100</v>
          </cell>
          <cell r="E55">
            <v>0</v>
          </cell>
          <cell r="F55">
            <v>72.95</v>
          </cell>
          <cell r="M55">
            <v>35.94</v>
          </cell>
          <cell r="N55">
            <v>0</v>
          </cell>
        </row>
        <row r="56">
          <cell r="B56">
            <v>312.5</v>
          </cell>
          <cell r="C56">
            <v>85</v>
          </cell>
          <cell r="D56">
            <v>97</v>
          </cell>
          <cell r="E56">
            <v>0</v>
          </cell>
          <cell r="F56">
            <v>88.45</v>
          </cell>
          <cell r="M56">
            <v>42.05</v>
          </cell>
          <cell r="N56">
            <v>0</v>
          </cell>
        </row>
        <row r="57">
          <cell r="B57">
            <v>356.4</v>
          </cell>
          <cell r="C57">
            <v>87</v>
          </cell>
          <cell r="D57">
            <v>99</v>
          </cell>
          <cell r="E57">
            <v>0</v>
          </cell>
          <cell r="F57">
            <v>120</v>
          </cell>
          <cell r="M57">
            <v>50.4</v>
          </cell>
          <cell r="N57">
            <v>0</v>
          </cell>
        </row>
        <row r="58">
          <cell r="B58">
            <v>364</v>
          </cell>
          <cell r="C58">
            <v>88</v>
          </cell>
          <cell r="D58">
            <v>99</v>
          </cell>
          <cell r="E58">
            <v>0</v>
          </cell>
          <cell r="F58">
            <v>120</v>
          </cell>
          <cell r="M58">
            <v>57.01</v>
          </cell>
          <cell r="N58">
            <v>0</v>
          </cell>
        </row>
        <row r="59">
          <cell r="B59">
            <v>376.2</v>
          </cell>
          <cell r="C59">
            <v>87</v>
          </cell>
          <cell r="D59">
            <v>99</v>
          </cell>
          <cell r="E59">
            <v>0</v>
          </cell>
          <cell r="F59">
            <v>120</v>
          </cell>
          <cell r="M59">
            <v>70.209999999999994</v>
          </cell>
          <cell r="N59">
            <v>0</v>
          </cell>
        </row>
        <row r="60">
          <cell r="B60">
            <v>377.7</v>
          </cell>
          <cell r="C60">
            <v>83</v>
          </cell>
          <cell r="D60">
            <v>96.32</v>
          </cell>
          <cell r="E60">
            <v>0</v>
          </cell>
          <cell r="F60">
            <v>120</v>
          </cell>
          <cell r="M60">
            <v>78.38</v>
          </cell>
          <cell r="N60">
            <v>0</v>
          </cell>
        </row>
        <row r="61">
          <cell r="B61">
            <v>403.9</v>
          </cell>
          <cell r="C61">
            <v>84</v>
          </cell>
          <cell r="D61">
            <v>112.47</v>
          </cell>
          <cell r="E61">
            <v>0</v>
          </cell>
          <cell r="F61">
            <v>120</v>
          </cell>
          <cell r="M61">
            <v>87.43</v>
          </cell>
          <cell r="N61">
            <v>0</v>
          </cell>
        </row>
        <row r="62">
          <cell r="B62">
            <v>385.1</v>
          </cell>
          <cell r="C62">
            <v>83</v>
          </cell>
          <cell r="D62">
            <v>107.65</v>
          </cell>
          <cell r="E62">
            <v>0</v>
          </cell>
          <cell r="F62">
            <v>120</v>
          </cell>
          <cell r="M62">
            <v>74.459999999999994</v>
          </cell>
          <cell r="N62">
            <v>0</v>
          </cell>
        </row>
        <row r="63">
          <cell r="B63">
            <v>409.7</v>
          </cell>
          <cell r="C63">
            <v>87</v>
          </cell>
          <cell r="D63">
            <v>108.93</v>
          </cell>
          <cell r="E63">
            <v>0</v>
          </cell>
          <cell r="F63">
            <v>140</v>
          </cell>
          <cell r="M63">
            <v>73.77</v>
          </cell>
          <cell r="N63">
            <v>0</v>
          </cell>
        </row>
        <row r="64">
          <cell r="B64">
            <v>406.7</v>
          </cell>
          <cell r="C64">
            <v>82</v>
          </cell>
          <cell r="D64">
            <v>115.26</v>
          </cell>
          <cell r="E64">
            <v>0</v>
          </cell>
          <cell r="F64">
            <v>140</v>
          </cell>
          <cell r="M64">
            <v>69.44</v>
          </cell>
          <cell r="N64">
            <v>0</v>
          </cell>
        </row>
        <row r="65">
          <cell r="B65">
            <v>409</v>
          </cell>
          <cell r="C65">
            <v>85</v>
          </cell>
          <cell r="D65">
            <v>117.8</v>
          </cell>
          <cell r="E65">
            <v>0</v>
          </cell>
          <cell r="F65">
            <v>140</v>
          </cell>
          <cell r="M65">
            <v>66.209999999999994</v>
          </cell>
          <cell r="N65">
            <v>0</v>
          </cell>
        </row>
        <row r="66">
          <cell r="B66">
            <v>309.10000000000002</v>
          </cell>
          <cell r="C66">
            <v>90</v>
          </cell>
          <cell r="D66">
            <v>106</v>
          </cell>
          <cell r="E66">
            <v>0</v>
          </cell>
          <cell r="F66">
            <v>105</v>
          </cell>
          <cell r="M66">
            <v>8.1</v>
          </cell>
          <cell r="N66">
            <v>0</v>
          </cell>
        </row>
        <row r="67">
          <cell r="B67">
            <v>314</v>
          </cell>
          <cell r="C67">
            <v>87</v>
          </cell>
          <cell r="D67">
            <v>107</v>
          </cell>
          <cell r="E67">
            <v>0</v>
          </cell>
          <cell r="F67">
            <v>105</v>
          </cell>
          <cell r="M67">
            <v>15</v>
          </cell>
          <cell r="N67">
            <v>0</v>
          </cell>
        </row>
        <row r="68">
          <cell r="B68">
            <v>401.4</v>
          </cell>
          <cell r="C68">
            <v>84</v>
          </cell>
          <cell r="D68">
            <v>116.53</v>
          </cell>
          <cell r="E68">
            <v>0</v>
          </cell>
          <cell r="F68">
            <v>140</v>
          </cell>
          <cell r="M68">
            <v>60.86</v>
          </cell>
          <cell r="N68">
            <v>0</v>
          </cell>
        </row>
        <row r="69">
          <cell r="B69">
            <v>403.4</v>
          </cell>
          <cell r="C69">
            <v>85</v>
          </cell>
          <cell r="D69">
            <v>119.53</v>
          </cell>
          <cell r="E69">
            <v>0</v>
          </cell>
          <cell r="F69">
            <v>140</v>
          </cell>
          <cell r="M69">
            <v>58.87</v>
          </cell>
          <cell r="N69">
            <v>0</v>
          </cell>
        </row>
        <row r="70">
          <cell r="B70">
            <v>382</v>
          </cell>
          <cell r="C70">
            <v>88</v>
          </cell>
          <cell r="D70">
            <v>106.7</v>
          </cell>
          <cell r="E70">
            <v>0</v>
          </cell>
          <cell r="F70">
            <v>140</v>
          </cell>
          <cell r="M70">
            <v>47.3</v>
          </cell>
          <cell r="N70">
            <v>0</v>
          </cell>
        </row>
        <row r="71">
          <cell r="B71">
            <v>344.3</v>
          </cell>
          <cell r="C71">
            <v>89</v>
          </cell>
          <cell r="D71">
            <v>106</v>
          </cell>
          <cell r="E71">
            <v>0</v>
          </cell>
          <cell r="F71">
            <v>124.45</v>
          </cell>
          <cell r="M71">
            <v>24.85</v>
          </cell>
          <cell r="N71">
            <v>0</v>
          </cell>
        </row>
        <row r="72">
          <cell r="B72">
            <v>305.10000000000002</v>
          </cell>
          <cell r="C72">
            <v>85</v>
          </cell>
          <cell r="D72">
            <v>109</v>
          </cell>
          <cell r="E72">
            <v>0</v>
          </cell>
          <cell r="F72">
            <v>105</v>
          </cell>
          <cell r="M72">
            <v>6.1</v>
          </cell>
          <cell r="N72">
            <v>0</v>
          </cell>
        </row>
        <row r="73">
          <cell r="B73">
            <v>254.1</v>
          </cell>
          <cell r="C73">
            <v>90</v>
          </cell>
          <cell r="D73">
            <v>108</v>
          </cell>
          <cell r="E73">
            <v>0</v>
          </cell>
          <cell r="F73">
            <v>88.21</v>
          </cell>
          <cell r="M73">
            <v>0</v>
          </cell>
          <cell r="N73">
            <v>32.11</v>
          </cell>
        </row>
        <row r="74">
          <cell r="B74">
            <v>279.10000000000002</v>
          </cell>
          <cell r="C74">
            <v>89</v>
          </cell>
          <cell r="D74">
            <v>110</v>
          </cell>
          <cell r="E74">
            <v>0</v>
          </cell>
          <cell r="F74">
            <v>99.77</v>
          </cell>
          <cell r="M74">
            <v>0</v>
          </cell>
          <cell r="N74">
            <v>19.670000000000002</v>
          </cell>
        </row>
        <row r="75">
          <cell r="B75">
            <v>351.6</v>
          </cell>
          <cell r="C75">
            <v>90</v>
          </cell>
          <cell r="D75">
            <v>108</v>
          </cell>
          <cell r="E75">
            <v>0</v>
          </cell>
          <cell r="F75">
            <v>127.64</v>
          </cell>
          <cell r="M75">
            <v>25.97</v>
          </cell>
          <cell r="N75">
            <v>0</v>
          </cell>
        </row>
        <row r="76">
          <cell r="B76">
            <v>355.7</v>
          </cell>
          <cell r="C76">
            <v>85</v>
          </cell>
          <cell r="D76">
            <v>108</v>
          </cell>
          <cell r="E76">
            <v>0</v>
          </cell>
          <cell r="F76">
            <v>136.72</v>
          </cell>
          <cell r="M76">
            <v>25.98</v>
          </cell>
          <cell r="N76">
            <v>0</v>
          </cell>
        </row>
        <row r="77">
          <cell r="B77">
            <v>351.5</v>
          </cell>
          <cell r="C77">
            <v>85</v>
          </cell>
          <cell r="D77">
            <v>106</v>
          </cell>
          <cell r="E77">
            <v>0</v>
          </cell>
          <cell r="F77">
            <v>135.09</v>
          </cell>
          <cell r="M77">
            <v>25.41</v>
          </cell>
          <cell r="N77">
            <v>0</v>
          </cell>
        </row>
        <row r="78">
          <cell r="B78">
            <v>341.8</v>
          </cell>
          <cell r="C78">
            <v>90</v>
          </cell>
          <cell r="D78">
            <v>102</v>
          </cell>
          <cell r="E78">
            <v>0</v>
          </cell>
          <cell r="F78">
            <v>125.63</v>
          </cell>
          <cell r="M78">
            <v>24.17</v>
          </cell>
          <cell r="N78">
            <v>0</v>
          </cell>
        </row>
        <row r="79">
          <cell r="B79">
            <v>375.9</v>
          </cell>
          <cell r="C79">
            <v>85</v>
          </cell>
          <cell r="D79">
            <v>102.79</v>
          </cell>
          <cell r="E79">
            <v>0</v>
          </cell>
          <cell r="F79">
            <v>140</v>
          </cell>
          <cell r="M79">
            <v>48.11</v>
          </cell>
          <cell r="N79">
            <v>0</v>
          </cell>
        </row>
        <row r="80">
          <cell r="B80">
            <v>355.3</v>
          </cell>
          <cell r="C80">
            <v>87</v>
          </cell>
          <cell r="D80">
            <v>96</v>
          </cell>
          <cell r="E80">
            <v>0</v>
          </cell>
          <cell r="F80">
            <v>140</v>
          </cell>
          <cell r="M80">
            <v>32.299999999999997</v>
          </cell>
          <cell r="N80">
            <v>0</v>
          </cell>
        </row>
        <row r="81">
          <cell r="B81">
            <v>365</v>
          </cell>
          <cell r="C81">
            <v>82</v>
          </cell>
          <cell r="D81">
            <v>103.38</v>
          </cell>
          <cell r="E81">
            <v>0</v>
          </cell>
          <cell r="F81">
            <v>140</v>
          </cell>
          <cell r="M81">
            <v>39.61</v>
          </cell>
          <cell r="N81">
            <v>0</v>
          </cell>
        </row>
        <row r="82">
          <cell r="B82">
            <v>407.5</v>
          </cell>
          <cell r="C82">
            <v>85</v>
          </cell>
          <cell r="D82">
            <v>120</v>
          </cell>
          <cell r="E82">
            <v>18.329999999999998</v>
          </cell>
          <cell r="F82">
            <v>140</v>
          </cell>
          <cell r="M82">
            <v>44.17</v>
          </cell>
          <cell r="N82">
            <v>0</v>
          </cell>
        </row>
        <row r="83">
          <cell r="B83">
            <v>403.3</v>
          </cell>
          <cell r="C83">
            <v>88</v>
          </cell>
          <cell r="D83">
            <v>120</v>
          </cell>
          <cell r="E83">
            <v>13.93</v>
          </cell>
          <cell r="F83">
            <v>140</v>
          </cell>
          <cell r="M83">
            <v>41.37</v>
          </cell>
          <cell r="N83">
            <v>0</v>
          </cell>
        </row>
        <row r="84">
          <cell r="B84">
            <v>377.8</v>
          </cell>
          <cell r="C84">
            <v>94</v>
          </cell>
          <cell r="D84">
            <v>108.22</v>
          </cell>
          <cell r="E84">
            <v>0</v>
          </cell>
          <cell r="F84">
            <v>140</v>
          </cell>
          <cell r="M84">
            <v>35.58</v>
          </cell>
          <cell r="N84">
            <v>0</v>
          </cell>
        </row>
        <row r="85">
          <cell r="B85">
            <v>354.4</v>
          </cell>
          <cell r="C85">
            <v>84</v>
          </cell>
          <cell r="D85">
            <v>99.44</v>
          </cell>
          <cell r="E85">
            <v>0</v>
          </cell>
          <cell r="F85">
            <v>140</v>
          </cell>
          <cell r="M85">
            <v>30.95</v>
          </cell>
          <cell r="N85">
            <v>0</v>
          </cell>
        </row>
        <row r="86">
          <cell r="B86">
            <v>304.2</v>
          </cell>
          <cell r="C86">
            <v>89</v>
          </cell>
          <cell r="D86">
            <v>95</v>
          </cell>
          <cell r="E86">
            <v>0</v>
          </cell>
          <cell r="F86">
            <v>105.04</v>
          </cell>
          <cell r="M86">
            <v>15.16</v>
          </cell>
          <cell r="N86">
            <v>0</v>
          </cell>
        </row>
        <row r="87">
          <cell r="B87">
            <v>303.10000000000002</v>
          </cell>
          <cell r="C87">
            <v>90</v>
          </cell>
          <cell r="D87">
            <v>93.57</v>
          </cell>
          <cell r="E87">
            <v>0</v>
          </cell>
          <cell r="F87">
            <v>105</v>
          </cell>
          <cell r="M87">
            <v>14.53</v>
          </cell>
          <cell r="N87">
            <v>0</v>
          </cell>
        </row>
        <row r="88">
          <cell r="B88">
            <v>296.2</v>
          </cell>
          <cell r="C88">
            <v>91</v>
          </cell>
          <cell r="D88">
            <v>94</v>
          </cell>
          <cell r="E88">
            <v>0</v>
          </cell>
          <cell r="F88">
            <v>105</v>
          </cell>
          <cell r="M88">
            <v>6.2</v>
          </cell>
          <cell r="N88">
            <v>0</v>
          </cell>
        </row>
        <row r="89">
          <cell r="B89">
            <v>284.7</v>
          </cell>
          <cell r="C89">
            <v>89</v>
          </cell>
          <cell r="D89">
            <v>94</v>
          </cell>
          <cell r="E89">
            <v>0</v>
          </cell>
          <cell r="F89">
            <v>105</v>
          </cell>
          <cell r="M89">
            <v>0</v>
          </cell>
          <cell r="N89">
            <v>3.3</v>
          </cell>
        </row>
        <row r="90">
          <cell r="B90">
            <v>268.10000000000002</v>
          </cell>
          <cell r="C90">
            <v>85</v>
          </cell>
          <cell r="D90">
            <v>93</v>
          </cell>
          <cell r="E90">
            <v>0</v>
          </cell>
          <cell r="F90">
            <v>104.28</v>
          </cell>
          <cell r="M90">
            <v>0</v>
          </cell>
          <cell r="N90">
            <v>14.18</v>
          </cell>
        </row>
        <row r="91">
          <cell r="B91">
            <v>233.6</v>
          </cell>
          <cell r="C91">
            <v>94</v>
          </cell>
          <cell r="D91">
            <v>93</v>
          </cell>
          <cell r="E91">
            <v>0</v>
          </cell>
          <cell r="F91">
            <v>83.49</v>
          </cell>
          <cell r="M91">
            <v>0</v>
          </cell>
          <cell r="N91">
            <v>36.89</v>
          </cell>
        </row>
        <row r="92">
          <cell r="B92">
            <v>230.2</v>
          </cell>
          <cell r="C92">
            <v>91</v>
          </cell>
          <cell r="D92">
            <v>95</v>
          </cell>
          <cell r="E92">
            <v>0</v>
          </cell>
          <cell r="F92">
            <v>82.3</v>
          </cell>
          <cell r="M92">
            <v>0</v>
          </cell>
          <cell r="N92">
            <v>38.1</v>
          </cell>
        </row>
        <row r="93">
          <cell r="B93">
            <v>215.9</v>
          </cell>
          <cell r="C93">
            <v>92</v>
          </cell>
          <cell r="D93">
            <v>96</v>
          </cell>
          <cell r="E93">
            <v>0</v>
          </cell>
          <cell r="F93">
            <v>72.23</v>
          </cell>
          <cell r="M93">
            <v>0</v>
          </cell>
          <cell r="N93">
            <v>44.33</v>
          </cell>
        </row>
        <row r="94">
          <cell r="B94">
            <v>222.1</v>
          </cell>
          <cell r="C94">
            <v>91</v>
          </cell>
          <cell r="D94">
            <v>96</v>
          </cell>
          <cell r="E94">
            <v>0</v>
          </cell>
          <cell r="F94">
            <v>81.33</v>
          </cell>
          <cell r="M94">
            <v>0</v>
          </cell>
          <cell r="N94">
            <v>46.23</v>
          </cell>
        </row>
        <row r="95">
          <cell r="B95">
            <v>267.39999999999998</v>
          </cell>
          <cell r="C95">
            <v>91</v>
          </cell>
          <cell r="D95">
            <v>94</v>
          </cell>
          <cell r="E95">
            <v>0</v>
          </cell>
          <cell r="F95">
            <v>108.82</v>
          </cell>
          <cell r="M95">
            <v>0</v>
          </cell>
          <cell r="N95">
            <v>26.42</v>
          </cell>
        </row>
        <row r="96">
          <cell r="B96">
            <v>291.3</v>
          </cell>
          <cell r="C96">
            <v>91</v>
          </cell>
          <cell r="D96">
            <v>93</v>
          </cell>
          <cell r="E96">
            <v>0</v>
          </cell>
          <cell r="F96">
            <v>119.84</v>
          </cell>
          <cell r="M96">
            <v>0</v>
          </cell>
          <cell r="N96">
            <v>12.54</v>
          </cell>
        </row>
        <row r="97">
          <cell r="B97">
            <v>304</v>
          </cell>
          <cell r="C97">
            <v>79</v>
          </cell>
          <cell r="D97">
            <v>101</v>
          </cell>
          <cell r="E97">
            <v>0</v>
          </cell>
          <cell r="F97">
            <v>120</v>
          </cell>
          <cell r="M97">
            <v>4</v>
          </cell>
          <cell r="N97">
            <v>0</v>
          </cell>
        </row>
        <row r="98">
          <cell r="B98">
            <v>307.7</v>
          </cell>
          <cell r="C98">
            <v>92</v>
          </cell>
          <cell r="D98">
            <v>100</v>
          </cell>
          <cell r="E98">
            <v>0</v>
          </cell>
          <cell r="F98">
            <v>120</v>
          </cell>
          <cell r="M98">
            <v>0</v>
          </cell>
          <cell r="N98">
            <v>4.3</v>
          </cell>
        </row>
        <row r="99">
          <cell r="B99">
            <v>320.5</v>
          </cell>
          <cell r="C99">
            <v>88</v>
          </cell>
          <cell r="D99">
            <v>101</v>
          </cell>
          <cell r="E99">
            <v>0</v>
          </cell>
          <cell r="F99">
            <v>120</v>
          </cell>
          <cell r="M99">
            <v>11.5</v>
          </cell>
          <cell r="N99">
            <v>0</v>
          </cell>
        </row>
        <row r="100">
          <cell r="B100">
            <v>297.8</v>
          </cell>
          <cell r="C100">
            <v>87</v>
          </cell>
          <cell r="D100">
            <v>105</v>
          </cell>
          <cell r="E100">
            <v>0</v>
          </cell>
          <cell r="F100">
            <v>119.6</v>
          </cell>
          <cell r="M100">
            <v>0</v>
          </cell>
          <cell r="N100">
            <v>13.8</v>
          </cell>
        </row>
        <row r="101">
          <cell r="B101">
            <v>284.10000000000002</v>
          </cell>
          <cell r="C101">
            <v>94</v>
          </cell>
          <cell r="D101">
            <v>94</v>
          </cell>
          <cell r="E101">
            <v>0</v>
          </cell>
          <cell r="F101">
            <v>115.22</v>
          </cell>
          <cell r="M101">
            <v>0</v>
          </cell>
          <cell r="N101">
            <v>19.12</v>
          </cell>
        </row>
        <row r="102">
          <cell r="B102">
            <v>294.60000000000002</v>
          </cell>
          <cell r="C102">
            <v>78</v>
          </cell>
          <cell r="D102">
            <v>98</v>
          </cell>
          <cell r="E102">
            <v>0</v>
          </cell>
          <cell r="F102">
            <v>120</v>
          </cell>
          <cell r="M102">
            <v>0</v>
          </cell>
          <cell r="N102">
            <v>1.4</v>
          </cell>
        </row>
        <row r="103">
          <cell r="B103">
            <v>341.5</v>
          </cell>
          <cell r="C103">
            <v>83</v>
          </cell>
          <cell r="D103">
            <v>96</v>
          </cell>
          <cell r="E103">
            <v>0</v>
          </cell>
          <cell r="F103">
            <v>138.25</v>
          </cell>
          <cell r="M103">
            <v>24.25</v>
          </cell>
          <cell r="N103">
            <v>0</v>
          </cell>
        </row>
        <row r="104">
          <cell r="B104">
            <v>336.5</v>
          </cell>
          <cell r="C104">
            <v>89</v>
          </cell>
          <cell r="D104">
            <v>95</v>
          </cell>
          <cell r="E104">
            <v>0</v>
          </cell>
          <cell r="F104">
            <v>129.15</v>
          </cell>
          <cell r="M104">
            <v>23.35</v>
          </cell>
          <cell r="N104">
            <v>0</v>
          </cell>
        </row>
        <row r="105">
          <cell r="B105">
            <v>303.89999999999998</v>
          </cell>
          <cell r="C105">
            <v>79</v>
          </cell>
          <cell r="D105">
            <v>98</v>
          </cell>
          <cell r="E105">
            <v>0</v>
          </cell>
          <cell r="F105">
            <v>120</v>
          </cell>
          <cell r="M105">
            <v>6.9</v>
          </cell>
          <cell r="N105">
            <v>0</v>
          </cell>
        </row>
        <row r="106">
          <cell r="B106">
            <v>249.5</v>
          </cell>
          <cell r="C106">
            <v>92</v>
          </cell>
          <cell r="D106">
            <v>94</v>
          </cell>
          <cell r="E106">
            <v>0</v>
          </cell>
          <cell r="F106">
            <v>99.43</v>
          </cell>
          <cell r="M106">
            <v>0</v>
          </cell>
          <cell r="N106">
            <v>35.93</v>
          </cell>
        </row>
        <row r="107">
          <cell r="B107">
            <v>208.7</v>
          </cell>
          <cell r="C107">
            <v>89</v>
          </cell>
          <cell r="D107">
            <v>87</v>
          </cell>
          <cell r="E107">
            <v>0</v>
          </cell>
          <cell r="F107">
            <v>79.48</v>
          </cell>
          <cell r="M107">
            <v>0</v>
          </cell>
          <cell r="N107">
            <v>46.78</v>
          </cell>
        </row>
        <row r="108">
          <cell r="B108">
            <v>212.1</v>
          </cell>
          <cell r="C108">
            <v>85</v>
          </cell>
          <cell r="D108">
            <v>93</v>
          </cell>
          <cell r="E108">
            <v>0</v>
          </cell>
          <cell r="F108">
            <v>80.58</v>
          </cell>
          <cell r="M108">
            <v>0</v>
          </cell>
          <cell r="N108">
            <v>46.48</v>
          </cell>
        </row>
        <row r="109">
          <cell r="B109">
            <v>209.6</v>
          </cell>
          <cell r="C109">
            <v>84</v>
          </cell>
          <cell r="D109">
            <v>99</v>
          </cell>
          <cell r="E109">
            <v>0</v>
          </cell>
          <cell r="F109">
            <v>74.58</v>
          </cell>
          <cell r="M109">
            <v>0</v>
          </cell>
          <cell r="N109">
            <v>47.98</v>
          </cell>
        </row>
        <row r="110">
          <cell r="B110">
            <v>273.2</v>
          </cell>
          <cell r="C110">
            <v>83</v>
          </cell>
          <cell r="D110">
            <v>108</v>
          </cell>
          <cell r="E110">
            <v>0</v>
          </cell>
          <cell r="F110">
            <v>108.72</v>
          </cell>
          <cell r="M110">
            <v>0</v>
          </cell>
          <cell r="N110">
            <v>26.52</v>
          </cell>
        </row>
        <row r="111">
          <cell r="B111">
            <v>312.39999999999998</v>
          </cell>
          <cell r="C111">
            <v>93</v>
          </cell>
          <cell r="D111">
            <v>90</v>
          </cell>
          <cell r="E111">
            <v>0</v>
          </cell>
          <cell r="F111">
            <v>120</v>
          </cell>
          <cell r="M111">
            <v>9.4</v>
          </cell>
          <cell r="N111">
            <v>0</v>
          </cell>
        </row>
        <row r="112">
          <cell r="B112">
            <v>313.3</v>
          </cell>
          <cell r="C112">
            <v>83</v>
          </cell>
          <cell r="D112">
            <v>92</v>
          </cell>
          <cell r="E112">
            <v>0</v>
          </cell>
          <cell r="F112">
            <v>120</v>
          </cell>
          <cell r="M112">
            <v>18.3</v>
          </cell>
          <cell r="N112">
            <v>0</v>
          </cell>
        </row>
        <row r="113">
          <cell r="B113">
            <v>330</v>
          </cell>
          <cell r="C113">
            <v>89</v>
          </cell>
          <cell r="D113">
            <v>95</v>
          </cell>
          <cell r="E113">
            <v>0</v>
          </cell>
          <cell r="F113">
            <v>120.75</v>
          </cell>
          <cell r="M113">
            <v>25.24</v>
          </cell>
          <cell r="N113">
            <v>0</v>
          </cell>
        </row>
        <row r="114">
          <cell r="B114">
            <v>335.4</v>
          </cell>
          <cell r="C114">
            <v>87</v>
          </cell>
          <cell r="D114">
            <v>95</v>
          </cell>
          <cell r="E114">
            <v>0</v>
          </cell>
          <cell r="F114">
            <v>126.68</v>
          </cell>
          <cell r="M114">
            <v>26.72</v>
          </cell>
          <cell r="N114">
            <v>0</v>
          </cell>
        </row>
        <row r="115">
          <cell r="B115">
            <v>296.5</v>
          </cell>
          <cell r="C115">
            <v>89</v>
          </cell>
          <cell r="D115">
            <v>85</v>
          </cell>
          <cell r="E115">
            <v>0</v>
          </cell>
          <cell r="F115">
            <v>120</v>
          </cell>
          <cell r="M115">
            <v>2.5</v>
          </cell>
          <cell r="N115">
            <v>0</v>
          </cell>
        </row>
        <row r="116">
          <cell r="B116">
            <v>271.89999999999998</v>
          </cell>
          <cell r="C116">
            <v>93</v>
          </cell>
          <cell r="D116">
            <v>85</v>
          </cell>
          <cell r="E116">
            <v>0</v>
          </cell>
          <cell r="F116">
            <v>114.23</v>
          </cell>
          <cell r="M116">
            <v>0</v>
          </cell>
          <cell r="N116">
            <v>20.329999999999998</v>
          </cell>
        </row>
        <row r="117">
          <cell r="B117">
            <v>281.2</v>
          </cell>
          <cell r="C117">
            <v>90</v>
          </cell>
          <cell r="D117">
            <v>86</v>
          </cell>
          <cell r="E117">
            <v>0</v>
          </cell>
          <cell r="F117">
            <v>119.32</v>
          </cell>
          <cell r="M117">
            <v>0</v>
          </cell>
          <cell r="N117">
            <v>14.12</v>
          </cell>
        </row>
        <row r="118">
          <cell r="B118">
            <v>262.60000000000002</v>
          </cell>
          <cell r="C118">
            <v>73</v>
          </cell>
          <cell r="D118">
            <v>88</v>
          </cell>
          <cell r="E118">
            <v>0</v>
          </cell>
          <cell r="F118">
            <v>117.7</v>
          </cell>
          <cell r="M118">
            <v>0</v>
          </cell>
          <cell r="N118">
            <v>16.100000000000001</v>
          </cell>
        </row>
        <row r="119">
          <cell r="B119">
            <v>293.60000000000002</v>
          </cell>
          <cell r="C119">
            <v>78</v>
          </cell>
          <cell r="D119">
            <v>87</v>
          </cell>
          <cell r="E119">
            <v>0</v>
          </cell>
          <cell r="F119">
            <v>120</v>
          </cell>
          <cell r="M119">
            <v>8.6</v>
          </cell>
          <cell r="N119">
            <v>0</v>
          </cell>
        </row>
        <row r="120">
          <cell r="B120">
            <v>296.39999999999998</v>
          </cell>
          <cell r="C120">
            <v>84</v>
          </cell>
          <cell r="D120">
            <v>88</v>
          </cell>
          <cell r="E120">
            <v>0</v>
          </cell>
          <cell r="F120">
            <v>120</v>
          </cell>
          <cell r="M120">
            <v>4.4000000000000004</v>
          </cell>
          <cell r="N120">
            <v>0</v>
          </cell>
        </row>
        <row r="121">
          <cell r="B121">
            <v>322.10000000000002</v>
          </cell>
          <cell r="C121">
            <v>86</v>
          </cell>
          <cell r="D121">
            <v>91.22</v>
          </cell>
          <cell r="E121">
            <v>0</v>
          </cell>
          <cell r="F121">
            <v>120</v>
          </cell>
          <cell r="M121">
            <v>24.88</v>
          </cell>
          <cell r="N121">
            <v>0</v>
          </cell>
        </row>
        <row r="122">
          <cell r="B122">
            <v>324.3</v>
          </cell>
          <cell r="C122">
            <v>92</v>
          </cell>
          <cell r="D122">
            <v>87.63</v>
          </cell>
          <cell r="E122">
            <v>0</v>
          </cell>
          <cell r="F122">
            <v>120</v>
          </cell>
          <cell r="M122">
            <v>24.68</v>
          </cell>
          <cell r="N122">
            <v>0</v>
          </cell>
        </row>
        <row r="123">
          <cell r="B123">
            <v>313.5</v>
          </cell>
          <cell r="C123">
            <v>85</v>
          </cell>
          <cell r="D123">
            <v>85.78</v>
          </cell>
          <cell r="E123">
            <v>0</v>
          </cell>
          <cell r="F123">
            <v>120</v>
          </cell>
          <cell r="M123">
            <v>22.72</v>
          </cell>
          <cell r="N123">
            <v>0</v>
          </cell>
        </row>
        <row r="124">
          <cell r="B124">
            <v>354.4</v>
          </cell>
          <cell r="C124">
            <v>86</v>
          </cell>
          <cell r="D124">
            <v>95</v>
          </cell>
          <cell r="E124">
            <v>0</v>
          </cell>
          <cell r="F124">
            <v>140</v>
          </cell>
          <cell r="M124">
            <v>33.4</v>
          </cell>
          <cell r="N124">
            <v>0</v>
          </cell>
        </row>
        <row r="125">
          <cell r="B125">
            <v>309.2</v>
          </cell>
          <cell r="C125">
            <v>87</v>
          </cell>
          <cell r="D125">
            <v>94.76</v>
          </cell>
          <cell r="E125">
            <v>0</v>
          </cell>
          <cell r="F125">
            <v>105</v>
          </cell>
          <cell r="M125">
            <v>22.44</v>
          </cell>
          <cell r="N125">
            <v>0</v>
          </cell>
        </row>
        <row r="126">
          <cell r="B126">
            <v>289</v>
          </cell>
          <cell r="C126">
            <v>87</v>
          </cell>
          <cell r="D126">
            <v>83</v>
          </cell>
          <cell r="E126">
            <v>0</v>
          </cell>
          <cell r="F126">
            <v>105</v>
          </cell>
          <cell r="M126">
            <v>14</v>
          </cell>
          <cell r="N126">
            <v>0</v>
          </cell>
        </row>
        <row r="127">
          <cell r="B127">
            <v>268.8</v>
          </cell>
          <cell r="C127">
            <v>87</v>
          </cell>
          <cell r="D127">
            <v>77</v>
          </cell>
          <cell r="E127">
            <v>0</v>
          </cell>
          <cell r="F127">
            <v>105</v>
          </cell>
          <cell r="M127">
            <v>0</v>
          </cell>
          <cell r="N127">
            <v>0.2</v>
          </cell>
        </row>
        <row r="128">
          <cell r="B128">
            <v>219.3</v>
          </cell>
          <cell r="C128">
            <v>86</v>
          </cell>
          <cell r="D128">
            <v>50</v>
          </cell>
          <cell r="E128">
            <v>0</v>
          </cell>
          <cell r="F128">
            <v>101.21</v>
          </cell>
          <cell r="M128">
            <v>0</v>
          </cell>
          <cell r="N128">
            <v>17.91</v>
          </cell>
        </row>
        <row r="129">
          <cell r="B129">
            <v>205.7</v>
          </cell>
          <cell r="C129">
            <v>86</v>
          </cell>
          <cell r="D129">
            <v>57</v>
          </cell>
          <cell r="E129">
            <v>0</v>
          </cell>
          <cell r="F129">
            <v>91.49</v>
          </cell>
          <cell r="M129">
            <v>0</v>
          </cell>
          <cell r="N129">
            <v>28.79</v>
          </cell>
        </row>
        <row r="130">
          <cell r="B130">
            <v>203.6</v>
          </cell>
          <cell r="C130">
            <v>82</v>
          </cell>
          <cell r="D130">
            <v>65</v>
          </cell>
          <cell r="E130">
            <v>0</v>
          </cell>
          <cell r="F130">
            <v>88.46</v>
          </cell>
          <cell r="M130">
            <v>0</v>
          </cell>
          <cell r="N130">
            <v>31.86</v>
          </cell>
        </row>
        <row r="131">
          <cell r="B131">
            <v>225.5</v>
          </cell>
          <cell r="C131">
            <v>85</v>
          </cell>
          <cell r="D131">
            <v>71</v>
          </cell>
          <cell r="E131">
            <v>0</v>
          </cell>
          <cell r="F131">
            <v>94.86</v>
          </cell>
          <cell r="M131">
            <v>0</v>
          </cell>
          <cell r="N131">
            <v>25.36</v>
          </cell>
        </row>
        <row r="132">
          <cell r="B132">
            <v>234.9</v>
          </cell>
          <cell r="C132">
            <v>85</v>
          </cell>
          <cell r="D132">
            <v>82</v>
          </cell>
          <cell r="E132">
            <v>0</v>
          </cell>
          <cell r="F132">
            <v>94.07</v>
          </cell>
          <cell r="M132">
            <v>0</v>
          </cell>
          <cell r="N132">
            <v>26.17</v>
          </cell>
        </row>
        <row r="133">
          <cell r="B133">
            <v>245</v>
          </cell>
          <cell r="C133">
            <v>85</v>
          </cell>
          <cell r="D133">
            <v>86</v>
          </cell>
          <cell r="E133">
            <v>0</v>
          </cell>
          <cell r="F133">
            <v>97.02</v>
          </cell>
          <cell r="M133">
            <v>0</v>
          </cell>
          <cell r="N133">
            <v>23.02</v>
          </cell>
        </row>
        <row r="134">
          <cell r="B134">
            <v>234</v>
          </cell>
          <cell r="C134">
            <v>84</v>
          </cell>
          <cell r="D134">
            <v>86</v>
          </cell>
          <cell r="E134">
            <v>0</v>
          </cell>
          <cell r="F134">
            <v>92.13</v>
          </cell>
          <cell r="M134">
            <v>0</v>
          </cell>
          <cell r="N134">
            <v>28.13</v>
          </cell>
        </row>
        <row r="135">
          <cell r="B135">
            <v>209.2</v>
          </cell>
          <cell r="C135">
            <v>84</v>
          </cell>
          <cell r="D135">
            <v>83</v>
          </cell>
          <cell r="E135">
            <v>0</v>
          </cell>
          <cell r="F135">
            <v>81.3</v>
          </cell>
          <cell r="M135">
            <v>0</v>
          </cell>
          <cell r="N135">
            <v>39.1</v>
          </cell>
        </row>
        <row r="136">
          <cell r="B136">
            <v>214.8</v>
          </cell>
          <cell r="C136">
            <v>82</v>
          </cell>
          <cell r="D136">
            <v>85</v>
          </cell>
          <cell r="E136">
            <v>0</v>
          </cell>
          <cell r="F136">
            <v>84.09</v>
          </cell>
          <cell r="M136">
            <v>0</v>
          </cell>
          <cell r="N136">
            <v>36.29</v>
          </cell>
        </row>
        <row r="137">
          <cell r="B137">
            <v>230</v>
          </cell>
          <cell r="C137">
            <v>82</v>
          </cell>
          <cell r="D137">
            <v>85</v>
          </cell>
          <cell r="E137">
            <v>0</v>
          </cell>
          <cell r="F137">
            <v>91.64</v>
          </cell>
          <cell r="M137">
            <v>0</v>
          </cell>
          <cell r="N137">
            <v>28.64</v>
          </cell>
        </row>
        <row r="138">
          <cell r="B138">
            <v>247.8</v>
          </cell>
          <cell r="C138">
            <v>81</v>
          </cell>
          <cell r="D138">
            <v>81</v>
          </cell>
          <cell r="E138">
            <v>0</v>
          </cell>
          <cell r="F138">
            <v>102.34</v>
          </cell>
          <cell r="M138">
            <v>0</v>
          </cell>
          <cell r="N138">
            <v>16.54</v>
          </cell>
        </row>
        <row r="139">
          <cell r="B139">
            <v>253.8</v>
          </cell>
          <cell r="C139">
            <v>82</v>
          </cell>
          <cell r="D139">
            <v>65</v>
          </cell>
          <cell r="E139">
            <v>0</v>
          </cell>
          <cell r="F139">
            <v>105</v>
          </cell>
          <cell r="M139">
            <v>1.8</v>
          </cell>
          <cell r="N139">
            <v>0</v>
          </cell>
        </row>
        <row r="140">
          <cell r="B140">
            <v>239.6</v>
          </cell>
          <cell r="C140">
            <v>80</v>
          </cell>
          <cell r="D140">
            <v>62</v>
          </cell>
          <cell r="E140">
            <v>0</v>
          </cell>
          <cell r="F140">
            <v>105</v>
          </cell>
          <cell r="M140">
            <v>0</v>
          </cell>
          <cell r="N140">
            <v>7.4</v>
          </cell>
        </row>
        <row r="141">
          <cell r="B141">
            <v>247.4</v>
          </cell>
          <cell r="C141">
            <v>83</v>
          </cell>
          <cell r="D141">
            <v>73</v>
          </cell>
          <cell r="E141">
            <v>0</v>
          </cell>
          <cell r="F141">
            <v>104.76</v>
          </cell>
          <cell r="M141">
            <v>0</v>
          </cell>
          <cell r="N141">
            <v>13.36</v>
          </cell>
        </row>
        <row r="142">
          <cell r="B142">
            <v>254.6</v>
          </cell>
          <cell r="C142">
            <v>84</v>
          </cell>
          <cell r="D142">
            <v>82</v>
          </cell>
          <cell r="E142">
            <v>0</v>
          </cell>
          <cell r="F142">
            <v>103.6</v>
          </cell>
          <cell r="M142">
            <v>0</v>
          </cell>
          <cell r="N142">
            <v>15</v>
          </cell>
        </row>
        <row r="143">
          <cell r="B143">
            <v>254</v>
          </cell>
          <cell r="C143">
            <v>81</v>
          </cell>
          <cell r="D143">
            <v>81</v>
          </cell>
          <cell r="E143">
            <v>0</v>
          </cell>
          <cell r="F143">
            <v>104.81</v>
          </cell>
          <cell r="M143">
            <v>0</v>
          </cell>
          <cell r="N143">
            <v>12.81</v>
          </cell>
        </row>
        <row r="144">
          <cell r="B144">
            <v>261.2</v>
          </cell>
          <cell r="C144">
            <v>84</v>
          </cell>
          <cell r="D144">
            <v>87</v>
          </cell>
          <cell r="E144">
            <v>0</v>
          </cell>
          <cell r="F144">
            <v>104.32</v>
          </cell>
          <cell r="M144">
            <v>0</v>
          </cell>
          <cell r="N144">
            <v>14.12</v>
          </cell>
        </row>
        <row r="145">
          <cell r="B145">
            <v>277</v>
          </cell>
          <cell r="C145">
            <v>84</v>
          </cell>
          <cell r="D145">
            <v>77</v>
          </cell>
          <cell r="E145">
            <v>0</v>
          </cell>
          <cell r="F145">
            <v>105</v>
          </cell>
          <cell r="M145">
            <v>11</v>
          </cell>
          <cell r="N145">
            <v>0</v>
          </cell>
        </row>
        <row r="146">
          <cell r="B146">
            <v>255.2</v>
          </cell>
          <cell r="C146">
            <v>86</v>
          </cell>
          <cell r="D146">
            <v>88</v>
          </cell>
          <cell r="E146">
            <v>0</v>
          </cell>
          <cell r="F146">
            <v>100.27</v>
          </cell>
          <cell r="M146">
            <v>0</v>
          </cell>
          <cell r="N146">
            <v>19.07</v>
          </cell>
        </row>
        <row r="147">
          <cell r="B147">
            <v>224.6</v>
          </cell>
          <cell r="C147">
            <v>90</v>
          </cell>
          <cell r="D147">
            <v>87</v>
          </cell>
          <cell r="E147">
            <v>0</v>
          </cell>
          <cell r="F147">
            <v>83.08</v>
          </cell>
          <cell r="M147">
            <v>0</v>
          </cell>
          <cell r="N147">
            <v>35.479999999999997</v>
          </cell>
        </row>
        <row r="148">
          <cell r="B148">
            <v>191.3</v>
          </cell>
          <cell r="C148">
            <v>91</v>
          </cell>
          <cell r="D148">
            <v>90</v>
          </cell>
          <cell r="E148">
            <v>0</v>
          </cell>
          <cell r="F148">
            <v>57.54</v>
          </cell>
          <cell r="M148">
            <v>0</v>
          </cell>
          <cell r="N148">
            <v>47.24</v>
          </cell>
        </row>
        <row r="149">
          <cell r="B149">
            <v>182.6</v>
          </cell>
          <cell r="C149">
            <v>89</v>
          </cell>
          <cell r="D149">
            <v>87</v>
          </cell>
          <cell r="E149">
            <v>0</v>
          </cell>
          <cell r="F149">
            <v>54.57</v>
          </cell>
          <cell r="M149">
            <v>0</v>
          </cell>
          <cell r="N149">
            <v>47.97</v>
          </cell>
        </row>
        <row r="150">
          <cell r="B150">
            <v>202.9</v>
          </cell>
          <cell r="C150">
            <v>88</v>
          </cell>
          <cell r="D150">
            <v>87</v>
          </cell>
          <cell r="E150">
            <v>0</v>
          </cell>
          <cell r="F150">
            <v>71.23</v>
          </cell>
          <cell r="M150">
            <v>0</v>
          </cell>
          <cell r="N150">
            <v>43.33</v>
          </cell>
        </row>
        <row r="151">
          <cell r="B151">
            <v>221.1</v>
          </cell>
          <cell r="C151">
            <v>91</v>
          </cell>
          <cell r="D151">
            <v>85</v>
          </cell>
          <cell r="E151">
            <v>0</v>
          </cell>
          <cell r="F151">
            <v>67.64</v>
          </cell>
          <cell r="M151">
            <v>0</v>
          </cell>
          <cell r="N151">
            <v>22.54</v>
          </cell>
        </row>
        <row r="152">
          <cell r="B152">
            <v>262.89999999999998</v>
          </cell>
          <cell r="C152">
            <v>89</v>
          </cell>
          <cell r="D152">
            <v>85</v>
          </cell>
          <cell r="E152">
            <v>0</v>
          </cell>
          <cell r="F152">
            <v>98.57</v>
          </cell>
          <cell r="M152">
            <v>0</v>
          </cell>
          <cell r="N152">
            <v>9.67</v>
          </cell>
        </row>
        <row r="153">
          <cell r="B153">
            <v>267.3</v>
          </cell>
          <cell r="C153">
            <v>80</v>
          </cell>
          <cell r="D153">
            <v>87</v>
          </cell>
          <cell r="E153">
            <v>-5</v>
          </cell>
          <cell r="F153">
            <v>85</v>
          </cell>
          <cell r="M153">
            <v>20.3</v>
          </cell>
          <cell r="N153">
            <v>0</v>
          </cell>
        </row>
        <row r="154">
          <cell r="B154">
            <v>259.10000000000002</v>
          </cell>
          <cell r="C154">
            <v>81</v>
          </cell>
          <cell r="D154">
            <v>92</v>
          </cell>
          <cell r="E154">
            <v>-5</v>
          </cell>
          <cell r="F154">
            <v>85</v>
          </cell>
          <cell r="M154">
            <v>6.1</v>
          </cell>
          <cell r="N154">
            <v>0</v>
          </cell>
        </row>
        <row r="155">
          <cell r="B155">
            <v>273.2</v>
          </cell>
          <cell r="C155">
            <v>81</v>
          </cell>
          <cell r="D155">
            <v>94</v>
          </cell>
          <cell r="E155">
            <v>-5</v>
          </cell>
          <cell r="F155">
            <v>85</v>
          </cell>
          <cell r="M155">
            <v>18.2</v>
          </cell>
          <cell r="N155">
            <v>0</v>
          </cell>
        </row>
        <row r="156">
          <cell r="B156">
            <v>266.10000000000002</v>
          </cell>
          <cell r="C156">
            <v>81</v>
          </cell>
          <cell r="D156">
            <v>89</v>
          </cell>
          <cell r="E156">
            <v>-5</v>
          </cell>
          <cell r="F156">
            <v>85</v>
          </cell>
          <cell r="M156">
            <v>16.100000000000001</v>
          </cell>
          <cell r="N156">
            <v>0</v>
          </cell>
        </row>
        <row r="157">
          <cell r="B157">
            <v>253.5</v>
          </cell>
          <cell r="C157">
            <v>82</v>
          </cell>
          <cell r="D157">
            <v>93</v>
          </cell>
          <cell r="E157">
            <v>-5</v>
          </cell>
          <cell r="F157">
            <v>85</v>
          </cell>
          <cell r="M157">
            <v>0</v>
          </cell>
          <cell r="N157">
            <v>1.5</v>
          </cell>
        </row>
        <row r="158">
          <cell r="B158">
            <v>254.9</v>
          </cell>
          <cell r="C158">
            <v>89</v>
          </cell>
          <cell r="D158">
            <v>91</v>
          </cell>
          <cell r="E158">
            <v>-5</v>
          </cell>
          <cell r="F158">
            <v>85</v>
          </cell>
          <cell r="M158">
            <v>0</v>
          </cell>
          <cell r="N158">
            <v>5.0999999999999996</v>
          </cell>
        </row>
        <row r="159">
          <cell r="B159">
            <v>264.3</v>
          </cell>
          <cell r="C159">
            <v>88</v>
          </cell>
          <cell r="D159">
            <v>86</v>
          </cell>
          <cell r="E159">
            <v>-5</v>
          </cell>
          <cell r="F159">
            <v>85</v>
          </cell>
          <cell r="M159">
            <v>10.3</v>
          </cell>
          <cell r="N159">
            <v>0</v>
          </cell>
        </row>
        <row r="160">
          <cell r="B160">
            <v>235.7</v>
          </cell>
          <cell r="C160">
            <v>86</v>
          </cell>
          <cell r="D160">
            <v>87</v>
          </cell>
          <cell r="E160">
            <v>-5</v>
          </cell>
          <cell r="F160">
            <v>82.74</v>
          </cell>
          <cell r="M160">
            <v>0</v>
          </cell>
          <cell r="N160">
            <v>15.04</v>
          </cell>
        </row>
        <row r="161">
          <cell r="B161">
            <v>214.5</v>
          </cell>
          <cell r="C161">
            <v>90</v>
          </cell>
          <cell r="D161">
            <v>89</v>
          </cell>
          <cell r="E161">
            <v>-5</v>
          </cell>
          <cell r="F161">
            <v>62.82</v>
          </cell>
          <cell r="M161">
            <v>0</v>
          </cell>
          <cell r="N161">
            <v>22.32</v>
          </cell>
        </row>
        <row r="162">
          <cell r="B162">
            <v>205.2</v>
          </cell>
          <cell r="C162">
            <v>90</v>
          </cell>
          <cell r="D162">
            <v>88</v>
          </cell>
          <cell r="E162">
            <v>-5</v>
          </cell>
          <cell r="F162">
            <v>51.59</v>
          </cell>
          <cell r="M162">
            <v>0</v>
          </cell>
          <cell r="N162">
            <v>19.39</v>
          </cell>
        </row>
        <row r="163">
          <cell r="B163">
            <v>211.2</v>
          </cell>
          <cell r="C163">
            <v>84</v>
          </cell>
          <cell r="D163">
            <v>94</v>
          </cell>
          <cell r="E163">
            <v>-5</v>
          </cell>
          <cell r="F163">
            <v>56.13</v>
          </cell>
          <cell r="M163">
            <v>0</v>
          </cell>
          <cell r="N163">
            <v>17.93</v>
          </cell>
        </row>
        <row r="164">
          <cell r="B164">
            <v>195.2</v>
          </cell>
          <cell r="C164">
            <v>88</v>
          </cell>
          <cell r="D164">
            <v>82</v>
          </cell>
          <cell r="E164">
            <v>-5</v>
          </cell>
          <cell r="F164">
            <v>50.08</v>
          </cell>
          <cell r="M164">
            <v>0</v>
          </cell>
          <cell r="N164">
            <v>19.88</v>
          </cell>
        </row>
        <row r="165">
          <cell r="B165">
            <v>203.5</v>
          </cell>
          <cell r="C165">
            <v>88</v>
          </cell>
          <cell r="D165">
            <v>84</v>
          </cell>
          <cell r="E165">
            <v>-5</v>
          </cell>
          <cell r="F165">
            <v>54.84</v>
          </cell>
          <cell r="M165">
            <v>0</v>
          </cell>
          <cell r="N165">
            <v>18.34</v>
          </cell>
        </row>
        <row r="166">
          <cell r="B166">
            <v>211.7</v>
          </cell>
          <cell r="C166">
            <v>87</v>
          </cell>
          <cell r="D166">
            <v>84</v>
          </cell>
          <cell r="E166">
            <v>-5</v>
          </cell>
          <cell r="F166">
            <v>61.8</v>
          </cell>
          <cell r="M166">
            <v>0</v>
          </cell>
          <cell r="N166">
            <v>16.100000000000001</v>
          </cell>
        </row>
        <row r="167">
          <cell r="B167">
            <v>196.4</v>
          </cell>
          <cell r="C167">
            <v>86</v>
          </cell>
          <cell r="D167">
            <v>82</v>
          </cell>
          <cell r="E167">
            <v>-5</v>
          </cell>
          <cell r="F167">
            <v>52.5</v>
          </cell>
          <cell r="M167">
            <v>0</v>
          </cell>
          <cell r="N167">
            <v>19.100000000000001</v>
          </cell>
        </row>
        <row r="168">
          <cell r="B168">
            <v>197.7</v>
          </cell>
          <cell r="C168">
            <v>77</v>
          </cell>
          <cell r="D168">
            <v>77</v>
          </cell>
          <cell r="E168">
            <v>-5</v>
          </cell>
          <cell r="F168">
            <v>64.06</v>
          </cell>
          <cell r="M168">
            <v>0</v>
          </cell>
          <cell r="N168">
            <v>15.36</v>
          </cell>
        </row>
        <row r="169">
          <cell r="B169">
            <v>214.3</v>
          </cell>
          <cell r="C169">
            <v>82</v>
          </cell>
          <cell r="D169">
            <v>68</v>
          </cell>
          <cell r="E169">
            <v>-5</v>
          </cell>
          <cell r="F169">
            <v>78.849999999999994</v>
          </cell>
          <cell r="M169">
            <v>0</v>
          </cell>
          <cell r="N169">
            <v>9.5500000000000007</v>
          </cell>
        </row>
        <row r="170">
          <cell r="B170">
            <v>230.3</v>
          </cell>
          <cell r="C170">
            <v>71</v>
          </cell>
          <cell r="D170">
            <v>76</v>
          </cell>
          <cell r="E170">
            <v>-5</v>
          </cell>
          <cell r="F170">
            <v>85</v>
          </cell>
          <cell r="M170">
            <v>3.3</v>
          </cell>
          <cell r="N170">
            <v>0</v>
          </cell>
        </row>
        <row r="171">
          <cell r="B171">
            <v>213</v>
          </cell>
          <cell r="C171">
            <v>71</v>
          </cell>
          <cell r="D171">
            <v>78</v>
          </cell>
          <cell r="E171">
            <v>-5</v>
          </cell>
          <cell r="F171">
            <v>78.64</v>
          </cell>
          <cell r="M171">
            <v>0</v>
          </cell>
          <cell r="N171">
            <v>9.64</v>
          </cell>
        </row>
        <row r="172">
          <cell r="B172">
            <v>199.2</v>
          </cell>
          <cell r="C172">
            <v>79</v>
          </cell>
          <cell r="D172">
            <v>88</v>
          </cell>
          <cell r="E172">
            <v>-5</v>
          </cell>
          <cell r="F172">
            <v>55.37</v>
          </cell>
          <cell r="M172">
            <v>0</v>
          </cell>
          <cell r="N172">
            <v>18.170000000000002</v>
          </cell>
        </row>
        <row r="173">
          <cell r="B173">
            <v>188</v>
          </cell>
          <cell r="C173">
            <v>88</v>
          </cell>
          <cell r="D173">
            <v>102</v>
          </cell>
          <cell r="E173">
            <v>-5</v>
          </cell>
          <cell r="F173">
            <v>29.52</v>
          </cell>
          <cell r="M173">
            <v>0</v>
          </cell>
          <cell r="N173">
            <v>26.52</v>
          </cell>
        </row>
        <row r="174">
          <cell r="B174">
            <v>172.1</v>
          </cell>
          <cell r="C174">
            <v>82</v>
          </cell>
          <cell r="D174">
            <v>101</v>
          </cell>
          <cell r="E174">
            <v>-5</v>
          </cell>
          <cell r="F174">
            <v>20.9</v>
          </cell>
          <cell r="M174">
            <v>0</v>
          </cell>
          <cell r="N174">
            <v>26.8</v>
          </cell>
        </row>
        <row r="175">
          <cell r="B175">
            <v>146.69999999999999</v>
          </cell>
          <cell r="C175">
            <v>84</v>
          </cell>
          <cell r="D175">
            <v>87</v>
          </cell>
          <cell r="E175">
            <v>-6.11</v>
          </cell>
          <cell r="F175">
            <v>4</v>
          </cell>
          <cell r="M175">
            <v>0</v>
          </cell>
          <cell r="N175">
            <v>22.19</v>
          </cell>
        </row>
        <row r="176">
          <cell r="B176">
            <v>145.19999999999999</v>
          </cell>
          <cell r="C176">
            <v>90</v>
          </cell>
          <cell r="D176">
            <v>88</v>
          </cell>
          <cell r="E176">
            <v>-15.96</v>
          </cell>
          <cell r="F176">
            <v>4</v>
          </cell>
          <cell r="M176">
            <v>0</v>
          </cell>
          <cell r="N176">
            <v>20.84</v>
          </cell>
        </row>
        <row r="177">
          <cell r="B177">
            <v>150.5</v>
          </cell>
          <cell r="C177">
            <v>89</v>
          </cell>
          <cell r="D177">
            <v>92</v>
          </cell>
          <cell r="E177">
            <v>-14.89</v>
          </cell>
          <cell r="F177">
            <v>4</v>
          </cell>
          <cell r="M177">
            <v>0</v>
          </cell>
          <cell r="N177">
            <v>19.61</v>
          </cell>
        </row>
        <row r="178">
          <cell r="B178">
            <v>172.6</v>
          </cell>
          <cell r="C178">
            <v>87</v>
          </cell>
          <cell r="D178">
            <v>84</v>
          </cell>
          <cell r="E178">
            <v>-5</v>
          </cell>
          <cell r="F178">
            <v>16.73</v>
          </cell>
          <cell r="M178">
            <v>0</v>
          </cell>
          <cell r="N178">
            <v>10.130000000000001</v>
          </cell>
        </row>
        <row r="179">
          <cell r="B179">
            <v>175.9</v>
          </cell>
          <cell r="C179">
            <v>89</v>
          </cell>
          <cell r="D179">
            <v>73</v>
          </cell>
          <cell r="E179">
            <v>-5</v>
          </cell>
          <cell r="F179">
            <v>28.46</v>
          </cell>
          <cell r="M179">
            <v>0</v>
          </cell>
          <cell r="N179">
            <v>9.56</v>
          </cell>
        </row>
        <row r="180">
          <cell r="B180">
            <v>177.9</v>
          </cell>
          <cell r="C180">
            <v>86</v>
          </cell>
          <cell r="D180">
            <v>85</v>
          </cell>
          <cell r="E180">
            <v>-5</v>
          </cell>
          <cell r="F180">
            <v>21.78</v>
          </cell>
          <cell r="M180">
            <v>0</v>
          </cell>
          <cell r="N180">
            <v>9.8800000000000008</v>
          </cell>
        </row>
        <row r="181">
          <cell r="B181">
            <v>165</v>
          </cell>
          <cell r="C181">
            <v>87</v>
          </cell>
          <cell r="D181">
            <v>84</v>
          </cell>
          <cell r="E181">
            <v>-5</v>
          </cell>
          <cell r="F181">
            <v>6.68</v>
          </cell>
          <cell r="M181">
            <v>0</v>
          </cell>
          <cell r="N181">
            <v>7.68</v>
          </cell>
        </row>
        <row r="182">
          <cell r="B182">
            <v>166.4</v>
          </cell>
          <cell r="C182">
            <v>83</v>
          </cell>
          <cell r="D182">
            <v>84</v>
          </cell>
          <cell r="E182">
            <v>-5</v>
          </cell>
          <cell r="F182">
            <v>10.9</v>
          </cell>
          <cell r="M182">
            <v>0</v>
          </cell>
          <cell r="N182">
            <v>6.5</v>
          </cell>
        </row>
        <row r="183">
          <cell r="B183">
            <v>143.9</v>
          </cell>
          <cell r="C183">
            <v>87</v>
          </cell>
          <cell r="D183">
            <v>88</v>
          </cell>
          <cell r="E183">
            <v>-28.6</v>
          </cell>
          <cell r="F183">
            <v>4</v>
          </cell>
          <cell r="M183">
            <v>0</v>
          </cell>
          <cell r="N183">
            <v>6.5</v>
          </cell>
        </row>
      </sheetData>
      <sheetData sheetId="18"/>
      <sheetData sheetId="19"/>
      <sheetData sheetId="20"/>
      <sheetData sheetId="21"/>
      <sheetData sheetId="22"/>
      <sheetData sheetId="23"/>
      <sheetData sheetId="24">
        <row r="2">
          <cell r="A2">
            <v>45709</v>
          </cell>
          <cell r="B2">
            <v>240</v>
          </cell>
          <cell r="C2">
            <v>84</v>
          </cell>
          <cell r="D2">
            <v>77</v>
          </cell>
          <cell r="E2">
            <v>0</v>
          </cell>
          <cell r="F2">
            <v>89.8</v>
          </cell>
          <cell r="M2">
            <v>0</v>
          </cell>
          <cell r="N2">
            <v>10.8</v>
          </cell>
          <cell r="BM2">
            <v>0.88750639168229073</v>
          </cell>
        </row>
        <row r="3">
          <cell r="A3">
            <v>45710</v>
          </cell>
          <cell r="B3">
            <v>265.39999999999998</v>
          </cell>
          <cell r="C3">
            <v>86</v>
          </cell>
          <cell r="D3">
            <v>88</v>
          </cell>
          <cell r="E3">
            <v>0</v>
          </cell>
          <cell r="F3">
            <v>90</v>
          </cell>
          <cell r="M3">
            <v>1.4</v>
          </cell>
          <cell r="N3">
            <v>0</v>
          </cell>
          <cell r="BM3">
            <v>0.89406851883415706</v>
          </cell>
        </row>
        <row r="4">
          <cell r="A4">
            <v>45711</v>
          </cell>
          <cell r="B4">
            <v>355.2</v>
          </cell>
          <cell r="C4">
            <v>90</v>
          </cell>
          <cell r="D4">
            <v>106</v>
          </cell>
          <cell r="E4">
            <v>0</v>
          </cell>
          <cell r="F4">
            <v>90</v>
          </cell>
          <cell r="M4">
            <v>69.2</v>
          </cell>
          <cell r="N4">
            <v>0</v>
          </cell>
          <cell r="BM4">
            <v>0.89406851883415706</v>
          </cell>
        </row>
        <row r="5">
          <cell r="A5">
            <v>45712</v>
          </cell>
          <cell r="B5">
            <v>329.2</v>
          </cell>
          <cell r="C5">
            <v>91</v>
          </cell>
          <cell r="D5">
            <v>106</v>
          </cell>
          <cell r="E5">
            <v>0</v>
          </cell>
          <cell r="F5">
            <v>90</v>
          </cell>
          <cell r="M5">
            <v>42.2</v>
          </cell>
          <cell r="N5">
            <v>0</v>
          </cell>
          <cell r="BM5">
            <v>0.85026418953468552</v>
          </cell>
        </row>
        <row r="6">
          <cell r="A6">
            <v>45713</v>
          </cell>
          <cell r="B6">
            <v>319.5</v>
          </cell>
          <cell r="C6">
            <v>89</v>
          </cell>
          <cell r="D6">
            <v>106</v>
          </cell>
          <cell r="E6">
            <v>0</v>
          </cell>
          <cell r="F6">
            <v>90</v>
          </cell>
          <cell r="M6">
            <v>34.5</v>
          </cell>
          <cell r="N6">
            <v>0</v>
          </cell>
          <cell r="BM6">
            <v>0.82844724731549335</v>
          </cell>
        </row>
        <row r="7">
          <cell r="A7">
            <v>45714</v>
          </cell>
          <cell r="B7">
            <v>394.9</v>
          </cell>
          <cell r="C7">
            <v>88</v>
          </cell>
          <cell r="D7">
            <v>106</v>
          </cell>
          <cell r="E7">
            <v>0</v>
          </cell>
          <cell r="F7">
            <v>103.88</v>
          </cell>
          <cell r="M7">
            <v>97.02</v>
          </cell>
          <cell r="N7">
            <v>0</v>
          </cell>
          <cell r="BM7">
            <v>0.81251065280381796</v>
          </cell>
        </row>
        <row r="8">
          <cell r="A8">
            <v>45715</v>
          </cell>
          <cell r="B8">
            <v>407.1</v>
          </cell>
          <cell r="C8">
            <v>91</v>
          </cell>
          <cell r="D8">
            <v>106</v>
          </cell>
          <cell r="E8">
            <v>0</v>
          </cell>
          <cell r="F8">
            <v>114.12</v>
          </cell>
          <cell r="M8">
            <v>95.99</v>
          </cell>
          <cell r="N8">
            <v>0</v>
          </cell>
          <cell r="BM8">
            <v>0.75276972899267081</v>
          </cell>
        </row>
        <row r="9">
          <cell r="A9">
            <v>45716</v>
          </cell>
          <cell r="B9">
            <v>447.5</v>
          </cell>
          <cell r="C9">
            <v>89</v>
          </cell>
          <cell r="D9">
            <v>118.45</v>
          </cell>
          <cell r="E9">
            <v>0</v>
          </cell>
          <cell r="F9">
            <v>140</v>
          </cell>
          <cell r="M9">
            <v>100.04</v>
          </cell>
          <cell r="N9">
            <v>0</v>
          </cell>
          <cell r="BM9">
            <v>0.67709221066984826</v>
          </cell>
        </row>
        <row r="10">
          <cell r="A10">
            <v>45717</v>
          </cell>
          <cell r="B10">
            <v>438.8</v>
          </cell>
          <cell r="C10">
            <v>80</v>
          </cell>
          <cell r="D10">
            <v>127.46</v>
          </cell>
          <cell r="E10">
            <v>0</v>
          </cell>
          <cell r="F10">
            <v>140</v>
          </cell>
          <cell r="M10">
            <v>91.35</v>
          </cell>
          <cell r="N10">
            <v>0</v>
          </cell>
          <cell r="BM10">
            <v>0.58888699505709896</v>
          </cell>
        </row>
        <row r="11">
          <cell r="A11">
            <v>45718</v>
          </cell>
          <cell r="B11">
            <v>360.5</v>
          </cell>
          <cell r="C11">
            <v>81</v>
          </cell>
          <cell r="D11">
            <v>106</v>
          </cell>
          <cell r="E11">
            <v>0</v>
          </cell>
          <cell r="F11">
            <v>104.67</v>
          </cell>
          <cell r="M11">
            <v>68.83</v>
          </cell>
          <cell r="N11">
            <v>0</v>
          </cell>
          <cell r="BM11">
            <v>0.51457303562297596</v>
          </cell>
        </row>
        <row r="12">
          <cell r="A12">
            <v>45719</v>
          </cell>
          <cell r="B12">
            <v>311.10000000000002</v>
          </cell>
          <cell r="C12">
            <v>81</v>
          </cell>
          <cell r="D12">
            <v>106</v>
          </cell>
          <cell r="E12">
            <v>0</v>
          </cell>
          <cell r="F12">
            <v>90</v>
          </cell>
          <cell r="M12">
            <v>34.11</v>
          </cell>
          <cell r="N12">
            <v>0</v>
          </cell>
          <cell r="BM12">
            <v>0.46744503153229933</v>
          </cell>
        </row>
        <row r="13">
          <cell r="A13">
            <v>45720</v>
          </cell>
          <cell r="B13">
            <v>273.7</v>
          </cell>
          <cell r="C13">
            <v>81</v>
          </cell>
          <cell r="D13">
            <v>92.96</v>
          </cell>
          <cell r="E13">
            <v>0</v>
          </cell>
          <cell r="F13">
            <v>90</v>
          </cell>
          <cell r="M13">
            <v>9.74</v>
          </cell>
          <cell r="N13">
            <v>0</v>
          </cell>
          <cell r="BM13">
            <v>0.44903698653485596</v>
          </cell>
        </row>
        <row r="14">
          <cell r="A14">
            <v>45721</v>
          </cell>
          <cell r="B14">
            <v>261</v>
          </cell>
          <cell r="C14">
            <v>82</v>
          </cell>
          <cell r="D14">
            <v>93</v>
          </cell>
          <cell r="E14">
            <v>0</v>
          </cell>
          <cell r="F14">
            <v>90</v>
          </cell>
          <cell r="M14">
            <v>0</v>
          </cell>
          <cell r="N14">
            <v>4</v>
          </cell>
          <cell r="BM14">
            <v>0.44903698653485596</v>
          </cell>
        </row>
        <row r="15">
          <cell r="A15">
            <v>45722</v>
          </cell>
          <cell r="B15">
            <v>274.8</v>
          </cell>
          <cell r="C15">
            <v>89</v>
          </cell>
          <cell r="D15">
            <v>91</v>
          </cell>
          <cell r="E15">
            <v>0</v>
          </cell>
          <cell r="F15">
            <v>90</v>
          </cell>
          <cell r="M15">
            <v>4.8</v>
          </cell>
          <cell r="N15">
            <v>0</v>
          </cell>
          <cell r="BM15">
            <v>0.45159365945116753</v>
          </cell>
        </row>
        <row r="16">
          <cell r="A16">
            <v>45723</v>
          </cell>
          <cell r="B16">
            <v>245.1</v>
          </cell>
          <cell r="C16">
            <v>88</v>
          </cell>
          <cell r="D16">
            <v>86</v>
          </cell>
          <cell r="E16">
            <v>0</v>
          </cell>
          <cell r="F16">
            <v>86.28</v>
          </cell>
          <cell r="M16">
            <v>0</v>
          </cell>
          <cell r="N16">
            <v>15.18</v>
          </cell>
          <cell r="BM16">
            <v>0.45159365945116753</v>
          </cell>
        </row>
        <row r="19">
          <cell r="N19">
            <v>0.75111010127239675</v>
          </cell>
        </row>
        <row r="20">
          <cell r="N20">
            <v>1157.01</v>
          </cell>
          <cell r="O20">
            <v>629.87</v>
          </cell>
        </row>
      </sheetData>
      <sheetData sheetId="25"/>
      <sheetData sheetId="26">
        <row r="2">
          <cell r="A2">
            <v>45709</v>
          </cell>
          <cell r="B2">
            <v>240</v>
          </cell>
          <cell r="C2">
            <v>84</v>
          </cell>
          <cell r="D2">
            <v>77</v>
          </cell>
          <cell r="E2">
            <v>0</v>
          </cell>
          <cell r="F2">
            <v>85</v>
          </cell>
          <cell r="M2">
            <v>0</v>
          </cell>
          <cell r="N2">
            <v>6</v>
          </cell>
          <cell r="BM2">
            <v>0.27467189364240663</v>
          </cell>
        </row>
        <row r="3">
          <cell r="A3">
            <v>45710</v>
          </cell>
          <cell r="B3">
            <v>265.39999999999998</v>
          </cell>
          <cell r="C3">
            <v>86</v>
          </cell>
          <cell r="D3">
            <v>88</v>
          </cell>
          <cell r="E3">
            <v>0</v>
          </cell>
          <cell r="F3">
            <v>85</v>
          </cell>
          <cell r="M3">
            <v>6.4</v>
          </cell>
          <cell r="N3">
            <v>0</v>
          </cell>
          <cell r="BM3">
            <v>0.27876257030850521</v>
          </cell>
        </row>
        <row r="4">
          <cell r="A4">
            <v>45711</v>
          </cell>
          <cell r="B4">
            <v>355.2</v>
          </cell>
          <cell r="C4">
            <v>90</v>
          </cell>
          <cell r="D4">
            <v>106</v>
          </cell>
          <cell r="E4">
            <v>0</v>
          </cell>
          <cell r="F4">
            <v>125.45</v>
          </cell>
          <cell r="M4">
            <v>33.75</v>
          </cell>
          <cell r="N4">
            <v>0</v>
          </cell>
          <cell r="BM4">
            <v>0.27876257030850521</v>
          </cell>
        </row>
        <row r="5">
          <cell r="A5">
            <v>45712</v>
          </cell>
          <cell r="B5">
            <v>329.2</v>
          </cell>
          <cell r="C5">
            <v>91</v>
          </cell>
          <cell r="D5">
            <v>106</v>
          </cell>
          <cell r="E5">
            <v>0</v>
          </cell>
          <cell r="F5">
            <v>103.78</v>
          </cell>
          <cell r="M5">
            <v>28.42</v>
          </cell>
          <cell r="N5">
            <v>0</v>
          </cell>
          <cell r="BM5">
            <v>0.26214419635247999</v>
          </cell>
        </row>
        <row r="6">
          <cell r="A6">
            <v>45713</v>
          </cell>
          <cell r="B6">
            <v>319.5</v>
          </cell>
          <cell r="C6">
            <v>89</v>
          </cell>
          <cell r="D6">
            <v>106</v>
          </cell>
          <cell r="E6">
            <v>0</v>
          </cell>
          <cell r="F6">
            <v>98.95</v>
          </cell>
          <cell r="M6">
            <v>25.56</v>
          </cell>
          <cell r="N6">
            <v>0</v>
          </cell>
          <cell r="BM6">
            <v>0.24765638316004771</v>
          </cell>
        </row>
        <row r="7">
          <cell r="A7">
            <v>45714</v>
          </cell>
          <cell r="B7">
            <v>394.9</v>
          </cell>
          <cell r="C7">
            <v>88</v>
          </cell>
          <cell r="D7">
            <v>130</v>
          </cell>
          <cell r="E7">
            <v>3.28</v>
          </cell>
          <cell r="F7">
            <v>140</v>
          </cell>
          <cell r="M7">
            <v>33.61</v>
          </cell>
          <cell r="N7">
            <v>0</v>
          </cell>
          <cell r="BM7">
            <v>0.23691835691153912</v>
          </cell>
        </row>
        <row r="8">
          <cell r="A8">
            <v>45715</v>
          </cell>
          <cell r="B8">
            <v>407.1</v>
          </cell>
          <cell r="C8">
            <v>91</v>
          </cell>
          <cell r="D8">
            <v>130</v>
          </cell>
          <cell r="E8">
            <v>14.95</v>
          </cell>
          <cell r="F8">
            <v>140</v>
          </cell>
          <cell r="M8">
            <v>31.14</v>
          </cell>
          <cell r="N8">
            <v>0</v>
          </cell>
          <cell r="BM8">
            <v>0.22047042781660134</v>
          </cell>
        </row>
        <row r="9">
          <cell r="A9">
            <v>45716</v>
          </cell>
          <cell r="B9">
            <v>447.5</v>
          </cell>
          <cell r="C9">
            <v>89</v>
          </cell>
          <cell r="D9">
            <v>130</v>
          </cell>
          <cell r="E9">
            <v>59.89</v>
          </cell>
          <cell r="F9">
            <v>140</v>
          </cell>
          <cell r="M9">
            <v>28.6</v>
          </cell>
          <cell r="N9">
            <v>0</v>
          </cell>
          <cell r="BM9">
            <v>0.20385205386057612</v>
          </cell>
        </row>
        <row r="10">
          <cell r="A10">
            <v>45717</v>
          </cell>
          <cell r="B10">
            <v>438.8</v>
          </cell>
          <cell r="C10">
            <v>80</v>
          </cell>
          <cell r="D10">
            <v>130</v>
          </cell>
          <cell r="E10">
            <v>62.46</v>
          </cell>
          <cell r="F10">
            <v>140</v>
          </cell>
          <cell r="M10">
            <v>26.34</v>
          </cell>
          <cell r="N10">
            <v>0</v>
          </cell>
          <cell r="BM10">
            <v>0.18868246122379409</v>
          </cell>
        </row>
        <row r="11">
          <cell r="A11">
            <v>45718</v>
          </cell>
          <cell r="B11">
            <v>360.5</v>
          </cell>
          <cell r="C11">
            <v>81</v>
          </cell>
          <cell r="D11">
            <v>115.02</v>
          </cell>
          <cell r="E11">
            <v>0</v>
          </cell>
          <cell r="F11">
            <v>140</v>
          </cell>
          <cell r="M11">
            <v>24.48</v>
          </cell>
          <cell r="N11">
            <v>0</v>
          </cell>
          <cell r="BM11">
            <v>0.17649565365604228</v>
          </cell>
        </row>
        <row r="12">
          <cell r="A12">
            <v>45719</v>
          </cell>
          <cell r="B12">
            <v>311.10000000000002</v>
          </cell>
          <cell r="C12">
            <v>81</v>
          </cell>
          <cell r="D12">
            <v>106</v>
          </cell>
          <cell r="E12">
            <v>0</v>
          </cell>
          <cell r="F12">
            <v>104.01</v>
          </cell>
          <cell r="M12">
            <v>20.100000000000001</v>
          </cell>
          <cell r="N12">
            <v>0</v>
          </cell>
          <cell r="BM12">
            <v>0.16388273393557184</v>
          </cell>
        </row>
        <row r="13">
          <cell r="A13">
            <v>45720</v>
          </cell>
          <cell r="B13">
            <v>273.7</v>
          </cell>
          <cell r="C13">
            <v>81</v>
          </cell>
          <cell r="D13">
            <v>94.68</v>
          </cell>
          <cell r="E13">
            <v>0</v>
          </cell>
          <cell r="F13">
            <v>90</v>
          </cell>
          <cell r="M13">
            <v>8.02</v>
          </cell>
          <cell r="N13">
            <v>0</v>
          </cell>
          <cell r="BM13">
            <v>0.15536049088119994</v>
          </cell>
        </row>
        <row r="14">
          <cell r="A14">
            <v>45721</v>
          </cell>
          <cell r="B14">
            <v>261</v>
          </cell>
          <cell r="C14">
            <v>82</v>
          </cell>
          <cell r="D14">
            <v>93</v>
          </cell>
          <cell r="E14">
            <v>0</v>
          </cell>
          <cell r="F14">
            <v>90</v>
          </cell>
          <cell r="M14">
            <v>0</v>
          </cell>
          <cell r="N14">
            <v>4</v>
          </cell>
          <cell r="BM14">
            <v>0.1542525992841316</v>
          </cell>
        </row>
        <row r="15">
          <cell r="A15">
            <v>45722</v>
          </cell>
          <cell r="B15">
            <v>274.8</v>
          </cell>
          <cell r="C15">
            <v>89</v>
          </cell>
          <cell r="D15">
            <v>91</v>
          </cell>
          <cell r="E15">
            <v>0</v>
          </cell>
          <cell r="F15">
            <v>90</v>
          </cell>
          <cell r="M15">
            <v>4.8</v>
          </cell>
          <cell r="N15">
            <v>0</v>
          </cell>
          <cell r="BM15">
            <v>0.15442304414521901</v>
          </cell>
        </row>
        <row r="16">
          <cell r="A16">
            <v>45723</v>
          </cell>
          <cell r="B16">
            <v>245.1</v>
          </cell>
          <cell r="C16">
            <v>88</v>
          </cell>
          <cell r="D16">
            <v>86</v>
          </cell>
          <cell r="E16">
            <v>0</v>
          </cell>
          <cell r="F16">
            <v>86.28</v>
          </cell>
          <cell r="M16">
            <v>0</v>
          </cell>
          <cell r="N16">
            <v>15.18</v>
          </cell>
          <cell r="BM16">
            <v>0.15442304414521901</v>
          </cell>
        </row>
        <row r="19">
          <cell r="N19">
            <v>0.24585821864450794</v>
          </cell>
        </row>
        <row r="20">
          <cell r="N20">
            <v>378.72</v>
          </cell>
          <cell r="O20">
            <v>215.51</v>
          </cell>
        </row>
      </sheetData>
      <sheetData sheetId="27">
        <row r="33">
          <cell r="C33">
            <v>89</v>
          </cell>
          <cell r="D33">
            <v>130</v>
          </cell>
          <cell r="E33">
            <v>59.89</v>
          </cell>
          <cell r="F33">
            <v>140</v>
          </cell>
          <cell r="G33">
            <v>28.6</v>
          </cell>
        </row>
      </sheetData>
      <sheetData sheetId="28">
        <row r="2">
          <cell r="A2">
            <v>45709</v>
          </cell>
          <cell r="B2">
            <v>240</v>
          </cell>
          <cell r="C2">
            <v>84</v>
          </cell>
          <cell r="D2">
            <v>77</v>
          </cell>
          <cell r="E2">
            <v>0</v>
          </cell>
          <cell r="F2">
            <v>85</v>
          </cell>
          <cell r="M2">
            <v>0</v>
          </cell>
          <cell r="N2">
            <v>6</v>
          </cell>
          <cell r="BM2">
            <v>0.27436792372520641</v>
          </cell>
        </row>
        <row r="3">
          <cell r="A3">
            <v>45710</v>
          </cell>
          <cell r="B3">
            <v>265.39999999999998</v>
          </cell>
          <cell r="C3">
            <v>86</v>
          </cell>
          <cell r="D3">
            <v>88</v>
          </cell>
          <cell r="E3">
            <v>0</v>
          </cell>
          <cell r="F3">
            <v>85</v>
          </cell>
          <cell r="M3">
            <v>6.4</v>
          </cell>
          <cell r="N3">
            <v>0</v>
          </cell>
          <cell r="BM3">
            <v>0.27845407338043759</v>
          </cell>
        </row>
        <row r="4">
          <cell r="A4">
            <v>45711</v>
          </cell>
          <cell r="B4">
            <v>355.2</v>
          </cell>
          <cell r="C4">
            <v>90</v>
          </cell>
          <cell r="D4">
            <v>106</v>
          </cell>
          <cell r="E4">
            <v>0</v>
          </cell>
          <cell r="F4">
            <v>125.45</v>
          </cell>
          <cell r="M4">
            <v>33.75</v>
          </cell>
          <cell r="N4">
            <v>0</v>
          </cell>
          <cell r="BM4">
            <v>0.27845407338043759</v>
          </cell>
        </row>
        <row r="5">
          <cell r="A5">
            <v>45712</v>
          </cell>
          <cell r="B5">
            <v>329.2</v>
          </cell>
          <cell r="C5">
            <v>91</v>
          </cell>
          <cell r="D5">
            <v>106</v>
          </cell>
          <cell r="E5">
            <v>0</v>
          </cell>
          <cell r="F5">
            <v>103.78</v>
          </cell>
          <cell r="M5">
            <v>28.42</v>
          </cell>
          <cell r="N5">
            <v>0</v>
          </cell>
          <cell r="BM5">
            <v>0.26185409040606111</v>
          </cell>
        </row>
        <row r="6">
          <cell r="A6">
            <v>45713</v>
          </cell>
          <cell r="B6">
            <v>319.5</v>
          </cell>
          <cell r="C6">
            <v>89</v>
          </cell>
          <cell r="D6">
            <v>106</v>
          </cell>
          <cell r="E6">
            <v>0</v>
          </cell>
          <cell r="F6">
            <v>98.95</v>
          </cell>
          <cell r="M6">
            <v>25.56</v>
          </cell>
          <cell r="N6">
            <v>0</v>
          </cell>
          <cell r="BM6">
            <v>0.24738231037711755</v>
          </cell>
        </row>
        <row r="7">
          <cell r="A7">
            <v>45714</v>
          </cell>
          <cell r="B7">
            <v>394.9</v>
          </cell>
          <cell r="C7">
            <v>78</v>
          </cell>
          <cell r="D7">
            <v>90</v>
          </cell>
          <cell r="E7">
            <v>43.28</v>
          </cell>
          <cell r="F7">
            <v>150</v>
          </cell>
          <cell r="M7">
            <v>33.61</v>
          </cell>
          <cell r="N7">
            <v>0</v>
          </cell>
          <cell r="BM7">
            <v>0.23665616753213586</v>
          </cell>
        </row>
        <row r="8">
          <cell r="A8">
            <v>45715</v>
          </cell>
          <cell r="B8">
            <v>407.1</v>
          </cell>
          <cell r="C8">
            <v>81</v>
          </cell>
          <cell r="D8">
            <v>90</v>
          </cell>
          <cell r="E8">
            <v>54.95</v>
          </cell>
          <cell r="F8">
            <v>150</v>
          </cell>
          <cell r="M8">
            <v>31.14</v>
          </cell>
          <cell r="N8">
            <v>0</v>
          </cell>
          <cell r="BM8">
            <v>0.22022644079339407</v>
          </cell>
        </row>
        <row r="9">
          <cell r="A9">
            <v>45716</v>
          </cell>
          <cell r="B9">
            <v>447.5</v>
          </cell>
          <cell r="C9">
            <v>79</v>
          </cell>
          <cell r="D9">
            <v>90</v>
          </cell>
          <cell r="E9">
            <v>88.89</v>
          </cell>
          <cell r="F9">
            <v>150</v>
          </cell>
          <cell r="M9">
            <v>39.6</v>
          </cell>
          <cell r="N9">
            <v>0</v>
          </cell>
          <cell r="BM9">
            <v>0.20362645781901764</v>
          </cell>
        </row>
        <row r="10">
          <cell r="A10">
            <v>45717</v>
          </cell>
          <cell r="B10">
            <v>438.8</v>
          </cell>
          <cell r="C10">
            <v>70</v>
          </cell>
          <cell r="D10">
            <v>90</v>
          </cell>
          <cell r="E10">
            <v>89.460000000000008</v>
          </cell>
          <cell r="F10">
            <v>150</v>
          </cell>
          <cell r="M10">
            <v>39.340000000000003</v>
          </cell>
          <cell r="N10">
            <v>0</v>
          </cell>
          <cell r="BM10">
            <v>0.17996084106580404</v>
          </cell>
        </row>
        <row r="11">
          <cell r="A11">
            <v>45718</v>
          </cell>
          <cell r="B11">
            <v>360.5</v>
          </cell>
          <cell r="C11">
            <v>71</v>
          </cell>
          <cell r="D11">
            <v>75.02</v>
          </cell>
          <cell r="E11">
            <v>54</v>
          </cell>
          <cell r="F11">
            <v>150</v>
          </cell>
          <cell r="M11">
            <v>10.48</v>
          </cell>
          <cell r="N11">
            <v>0</v>
          </cell>
          <cell r="BM11">
            <v>0.16778752021792798</v>
          </cell>
        </row>
        <row r="12">
          <cell r="A12">
            <v>45719</v>
          </cell>
          <cell r="B12">
            <v>311.10000000000002</v>
          </cell>
          <cell r="C12">
            <v>71</v>
          </cell>
          <cell r="D12">
            <v>66</v>
          </cell>
          <cell r="E12">
            <v>30</v>
          </cell>
          <cell r="F12">
            <v>134.01</v>
          </cell>
          <cell r="M12">
            <v>10.100000000000001</v>
          </cell>
          <cell r="N12">
            <v>0</v>
          </cell>
          <cell r="BM12">
            <v>0.15731676172639825</v>
          </cell>
        </row>
        <row r="13">
          <cell r="A13">
            <v>45720</v>
          </cell>
          <cell r="B13">
            <v>273.7</v>
          </cell>
          <cell r="C13">
            <v>71</v>
          </cell>
          <cell r="D13">
            <v>54.680000000000007</v>
          </cell>
          <cell r="E13">
            <v>10</v>
          </cell>
          <cell r="F13">
            <v>130</v>
          </cell>
          <cell r="M13">
            <v>8.02</v>
          </cell>
          <cell r="N13">
            <v>0</v>
          </cell>
          <cell r="BM13">
            <v>0.15518855878096535</v>
          </cell>
        </row>
        <row r="14">
          <cell r="A14">
            <v>45721</v>
          </cell>
          <cell r="B14">
            <v>261</v>
          </cell>
          <cell r="C14">
            <v>82</v>
          </cell>
          <cell r="D14">
            <v>93</v>
          </cell>
          <cell r="E14">
            <v>0</v>
          </cell>
          <cell r="F14">
            <v>90</v>
          </cell>
          <cell r="M14">
            <v>0</v>
          </cell>
          <cell r="N14">
            <v>4</v>
          </cell>
          <cell r="BM14">
            <v>0.15408189324934027</v>
          </cell>
        </row>
        <row r="15">
          <cell r="A15">
            <v>45722</v>
          </cell>
          <cell r="B15">
            <v>274.8</v>
          </cell>
          <cell r="C15">
            <v>89</v>
          </cell>
          <cell r="D15">
            <v>91</v>
          </cell>
          <cell r="E15">
            <v>0</v>
          </cell>
          <cell r="F15">
            <v>90</v>
          </cell>
          <cell r="M15">
            <v>4.8</v>
          </cell>
          <cell r="N15">
            <v>0</v>
          </cell>
          <cell r="BM15">
            <v>0.1542521494849749</v>
          </cell>
        </row>
        <row r="16">
          <cell r="A16">
            <v>45723</v>
          </cell>
          <cell r="B16">
            <v>245.1</v>
          </cell>
          <cell r="C16">
            <v>88</v>
          </cell>
          <cell r="D16">
            <v>86</v>
          </cell>
          <cell r="E16">
            <v>0</v>
          </cell>
          <cell r="F16">
            <v>86.28</v>
          </cell>
          <cell r="M16">
            <v>0</v>
          </cell>
          <cell r="N16">
            <v>15.18</v>
          </cell>
          <cell r="BM16">
            <v>0.1542521494849749</v>
          </cell>
        </row>
        <row r="19">
          <cell r="N19">
            <v>0.24585821864450794</v>
          </cell>
        </row>
        <row r="20">
          <cell r="N20">
            <v>378.72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persons/person.xml><?xml version="1.0" encoding="utf-8"?>
<personList xmlns="http://schemas.microsoft.com/office/spreadsheetml/2018/threadedcomments" xmlns:x="http://schemas.openxmlformats.org/spreadsheetml/2006/main">
  <person displayName="Chris Thompson" id="{489DAC61-D1D5-4038-9525-A6798C71CC60}" userId="S::Chris.Thompson@nationalgas.team::c7aaafae-3a10-4757-bc66-904cd0e750bc" providerId="AD"/>
</personList>
</file>

<file path=xl/theme/theme1.xml><?xml version="1.0" encoding="utf-8"?>
<a:theme xmlns:a="http://schemas.openxmlformats.org/drawingml/2006/main" name="Office Theme">
  <a:themeElements>
    <a:clrScheme name="NGMain">
      <a:dk1>
        <a:sysClr val="windowText" lastClr="000000"/>
      </a:dk1>
      <a:lt1>
        <a:sysClr val="window" lastClr="FFFFFF"/>
      </a:lt1>
      <a:dk2>
        <a:srgbClr val="44546A"/>
      </a:dk2>
      <a:lt2>
        <a:srgbClr val="E7E6E6"/>
      </a:lt2>
      <a:accent1>
        <a:srgbClr val="7CC400"/>
      </a:accent1>
      <a:accent2>
        <a:srgbClr val="007B34"/>
      </a:accent2>
      <a:accent3>
        <a:srgbClr val="00857A"/>
      </a:accent3>
      <a:accent4>
        <a:srgbClr val="004C9D"/>
      </a:accent4>
      <a:accent5>
        <a:srgbClr val="32C8FA"/>
      </a:accent5>
      <a:accent6>
        <a:srgbClr val="00B2A1"/>
      </a:accent6>
      <a:hlink>
        <a:srgbClr val="007B34"/>
      </a:hlink>
      <a:folHlink>
        <a:srgbClr val="007B3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ustom 147">
    <a:dk1>
      <a:srgbClr val="575756"/>
    </a:dk1>
    <a:lt1>
      <a:sysClr val="window" lastClr="FFFFFF"/>
    </a:lt1>
    <a:dk2>
      <a:srgbClr val="878787"/>
    </a:dk2>
    <a:lt2>
      <a:srgbClr val="DADADA"/>
    </a:lt2>
    <a:accent1>
      <a:srgbClr val="7CC400"/>
    </a:accent1>
    <a:accent2>
      <a:srgbClr val="007B34"/>
    </a:accent2>
    <a:accent3>
      <a:srgbClr val="00857A"/>
    </a:accent3>
    <a:accent4>
      <a:srgbClr val="004C9D"/>
    </a:accent4>
    <a:accent5>
      <a:srgbClr val="32C8FA"/>
    </a:accent5>
    <a:accent6>
      <a:srgbClr val="00B2A1"/>
    </a:accent6>
    <a:hlink>
      <a:srgbClr val="007B34"/>
    </a:hlink>
    <a:folHlink>
      <a:srgbClr val="007B34"/>
    </a:folHlink>
  </a:clrScheme>
  <a:fontScheme name="Custom 60">
    <a:majorFont>
      <a:latin typeface="Tenorite"/>
      <a:ea typeface=""/>
      <a:cs typeface=""/>
    </a:majorFont>
    <a:minorFont>
      <a:latin typeface="Tenorite"/>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337" dT="2024-09-06T12:26:01.13" personId="{489DAC61-D1D5-4038-9525-A6798C71CC60}" id="{F20D2BD6-C0B7-4219-BDF4-A61D5C3E835D}">
    <text>Incorrect data in system. Not yet reconciled so based on mid point of adjacent days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5.xml"/><Relationship Id="rId4" Type="http://schemas.microsoft.com/office/2017/10/relationships/threadedComment" Target="../threadedComments/threadedComment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CBB8-3332-4585-BE43-34BE531CFAFA}">
  <sheetPr codeName="Sheet1"/>
  <dimension ref="A1:C29"/>
  <sheetViews>
    <sheetView tabSelected="1" workbookViewId="0">
      <selection activeCell="G13" sqref="G13"/>
    </sheetView>
  </sheetViews>
  <sheetFormatPr defaultRowHeight="14.5" x14ac:dyDescent="0.35"/>
  <cols>
    <col min="1" max="1" width="30.26953125" customWidth="1"/>
    <col min="2" max="2" width="95.54296875" customWidth="1"/>
    <col min="3" max="3" width="23.453125" customWidth="1"/>
    <col min="5" max="5" width="10.1796875" customWidth="1"/>
    <col min="7" max="7" width="20.81640625" customWidth="1"/>
  </cols>
  <sheetData>
    <row r="1" spans="1:3" x14ac:dyDescent="0.35">
      <c r="A1" s="109" t="s">
        <v>0</v>
      </c>
      <c r="B1" s="109" t="s">
        <v>1</v>
      </c>
      <c r="C1" s="109" t="s">
        <v>2</v>
      </c>
    </row>
    <row r="2" spans="1:3" x14ac:dyDescent="0.35">
      <c r="A2" s="110" t="s">
        <v>121</v>
      </c>
      <c r="B2" s="110" t="s">
        <v>122</v>
      </c>
      <c r="C2" s="124" t="s">
        <v>243</v>
      </c>
    </row>
    <row r="3" spans="1:3" x14ac:dyDescent="0.35">
      <c r="A3" s="110" t="s">
        <v>123</v>
      </c>
      <c r="B3" s="110" t="s">
        <v>124</v>
      </c>
      <c r="C3" s="124" t="s">
        <v>123</v>
      </c>
    </row>
    <row r="4" spans="1:3" x14ac:dyDescent="0.35">
      <c r="A4" s="110" t="s">
        <v>125</v>
      </c>
      <c r="B4" s="110" t="s">
        <v>126</v>
      </c>
      <c r="C4" s="124" t="s">
        <v>299</v>
      </c>
    </row>
    <row r="5" spans="1:3" x14ac:dyDescent="0.35">
      <c r="A5" s="110" t="s">
        <v>127</v>
      </c>
      <c r="B5" s="110" t="s">
        <v>128</v>
      </c>
      <c r="C5" s="124" t="s">
        <v>127</v>
      </c>
    </row>
    <row r="6" spans="1:3" x14ac:dyDescent="0.35">
      <c r="A6" s="110" t="s">
        <v>129</v>
      </c>
      <c r="B6" s="110" t="s">
        <v>130</v>
      </c>
      <c r="C6" s="124" t="s">
        <v>129</v>
      </c>
    </row>
    <row r="7" spans="1:3" x14ac:dyDescent="0.35">
      <c r="A7" s="110" t="s">
        <v>131</v>
      </c>
      <c r="B7" s="110" t="s">
        <v>132</v>
      </c>
      <c r="C7" s="124" t="s">
        <v>131</v>
      </c>
    </row>
    <row r="8" spans="1:3" x14ac:dyDescent="0.35">
      <c r="A8" s="110" t="s">
        <v>134</v>
      </c>
      <c r="B8" s="110" t="s">
        <v>133</v>
      </c>
      <c r="C8" s="124" t="s">
        <v>134</v>
      </c>
    </row>
    <row r="9" spans="1:3" x14ac:dyDescent="0.35">
      <c r="A9" s="110" t="s">
        <v>135</v>
      </c>
      <c r="B9" s="110" t="s">
        <v>136</v>
      </c>
      <c r="C9" s="124" t="s">
        <v>300</v>
      </c>
    </row>
    <row r="10" spans="1:3" x14ac:dyDescent="0.35">
      <c r="A10" s="110" t="s">
        <v>137</v>
      </c>
      <c r="B10" s="110" t="s">
        <v>15</v>
      </c>
      <c r="C10" s="124" t="s">
        <v>301</v>
      </c>
    </row>
    <row r="11" spans="1:3" x14ac:dyDescent="0.35">
      <c r="A11" s="110" t="s">
        <v>138</v>
      </c>
      <c r="B11" s="110" t="s">
        <v>139</v>
      </c>
      <c r="C11" s="124" t="s">
        <v>138</v>
      </c>
    </row>
    <row r="12" spans="1:3" x14ac:dyDescent="0.35">
      <c r="A12" s="110" t="s">
        <v>140</v>
      </c>
      <c r="B12" s="110" t="s">
        <v>141</v>
      </c>
      <c r="C12" s="124" t="s">
        <v>302</v>
      </c>
    </row>
    <row r="13" spans="1:3" x14ac:dyDescent="0.35">
      <c r="A13" s="110" t="s">
        <v>142</v>
      </c>
      <c r="B13" s="110" t="s">
        <v>303</v>
      </c>
      <c r="C13" s="124" t="s">
        <v>142</v>
      </c>
    </row>
    <row r="14" spans="1:3" x14ac:dyDescent="0.35">
      <c r="A14" s="110" t="s">
        <v>143</v>
      </c>
      <c r="B14" s="110" t="s">
        <v>304</v>
      </c>
      <c r="C14" s="124" t="s">
        <v>143</v>
      </c>
    </row>
    <row r="15" spans="1:3" x14ac:dyDescent="0.35">
      <c r="A15" s="110" t="s">
        <v>144</v>
      </c>
      <c r="B15" s="110" t="s">
        <v>305</v>
      </c>
      <c r="C15" s="124" t="s">
        <v>144</v>
      </c>
    </row>
    <row r="16" spans="1:3" x14ac:dyDescent="0.35">
      <c r="A16" s="110" t="s">
        <v>145</v>
      </c>
      <c r="B16" s="110" t="s">
        <v>306</v>
      </c>
      <c r="C16" s="124" t="s">
        <v>145</v>
      </c>
    </row>
    <row r="17" spans="1:3" x14ac:dyDescent="0.35">
      <c r="A17" s="110" t="s">
        <v>146</v>
      </c>
      <c r="B17" s="110" t="s">
        <v>307</v>
      </c>
      <c r="C17" s="124" t="s">
        <v>146</v>
      </c>
    </row>
    <row r="18" spans="1:3" x14ac:dyDescent="0.35">
      <c r="A18" s="110" t="s">
        <v>147</v>
      </c>
      <c r="B18" s="110" t="s">
        <v>308</v>
      </c>
      <c r="C18" s="124" t="s">
        <v>147</v>
      </c>
    </row>
    <row r="19" spans="1:3" x14ac:dyDescent="0.35">
      <c r="A19" s="110" t="s">
        <v>148</v>
      </c>
      <c r="B19" s="110" t="s">
        <v>309</v>
      </c>
      <c r="C19" s="124" t="s">
        <v>148</v>
      </c>
    </row>
    <row r="20" spans="1:3" x14ac:dyDescent="0.35">
      <c r="A20" s="110" t="s">
        <v>149</v>
      </c>
      <c r="B20" s="110" t="s">
        <v>310</v>
      </c>
      <c r="C20" s="124" t="s">
        <v>149</v>
      </c>
    </row>
    <row r="21" spans="1:3" x14ac:dyDescent="0.35">
      <c r="A21" s="110" t="s">
        <v>150</v>
      </c>
      <c r="B21" s="110" t="s">
        <v>174</v>
      </c>
      <c r="C21" s="124" t="s">
        <v>150</v>
      </c>
    </row>
    <row r="22" spans="1:3" x14ac:dyDescent="0.35">
      <c r="A22" s="110" t="s">
        <v>151</v>
      </c>
      <c r="B22" s="110" t="s">
        <v>68</v>
      </c>
      <c r="C22" s="124" t="s">
        <v>151</v>
      </c>
    </row>
    <row r="23" spans="1:3" x14ac:dyDescent="0.35">
      <c r="A23" s="110" t="s">
        <v>156</v>
      </c>
      <c r="B23" s="110" t="s">
        <v>154</v>
      </c>
      <c r="C23" s="124" t="s">
        <v>156</v>
      </c>
    </row>
    <row r="24" spans="1:3" x14ac:dyDescent="0.35">
      <c r="A24" s="110" t="s">
        <v>152</v>
      </c>
      <c r="B24" s="110" t="s">
        <v>153</v>
      </c>
      <c r="C24" s="124" t="s">
        <v>152</v>
      </c>
    </row>
    <row r="25" spans="1:3" x14ac:dyDescent="0.35">
      <c r="A25" s="110" t="s">
        <v>155</v>
      </c>
      <c r="B25" s="110" t="s">
        <v>264</v>
      </c>
      <c r="C25" s="124" t="s">
        <v>155</v>
      </c>
    </row>
    <row r="26" spans="1:3" x14ac:dyDescent="0.35">
      <c r="A26" s="110" t="s">
        <v>283</v>
      </c>
      <c r="B26" s="110" t="s">
        <v>284</v>
      </c>
      <c r="C26" s="124" t="s">
        <v>311</v>
      </c>
    </row>
    <row r="27" spans="1:3" x14ac:dyDescent="0.35">
      <c r="A27" s="110" t="s">
        <v>285</v>
      </c>
      <c r="B27" s="110" t="s">
        <v>286</v>
      </c>
      <c r="C27" s="124" t="s">
        <v>312</v>
      </c>
    </row>
    <row r="28" spans="1:3" x14ac:dyDescent="0.35">
      <c r="A28" s="110" t="s">
        <v>287</v>
      </c>
      <c r="B28" s="110" t="s">
        <v>288</v>
      </c>
      <c r="C28" s="124" t="s">
        <v>313</v>
      </c>
    </row>
    <row r="29" spans="1:3" x14ac:dyDescent="0.35">
      <c r="A29" s="110" t="s">
        <v>290</v>
      </c>
      <c r="B29" s="110" t="s">
        <v>289</v>
      </c>
      <c r="C29" s="124" t="s">
        <v>314</v>
      </c>
    </row>
  </sheetData>
  <hyperlinks>
    <hyperlink ref="C2" location="'Table 1'!A1" display="Table 1" xr:uid="{BFF63D2E-EEF7-477E-8D07-C85CC83E4EED}"/>
    <hyperlink ref="C3" location="'Figure 1'!A1" display="Figure 1" xr:uid="{0AE2B979-4971-425D-AA81-92A288C95846}"/>
    <hyperlink ref="C4" location="'Figure 2 '!A1" display="'Figure 2 " xr:uid="{D78CECF8-7126-41C5-8203-5678F898613C}"/>
    <hyperlink ref="C5" location="'Figure 3'!A1" display="Figure 3" xr:uid="{CB37B369-4AD6-454B-9618-53B401F2145E}"/>
    <hyperlink ref="C6" location="'Table 2'!A1" display="'Table 2" xr:uid="{66452AD8-283A-4018-92C2-914155E72F2B}"/>
    <hyperlink ref="C7" location="'Table 3'!A1" display="'Table 3" xr:uid="{0F5E6F7A-864B-4E98-B8F7-D3765CE68F1E}"/>
    <hyperlink ref="C8" location="'Figure 4 &amp; Table 4'!A1" display="'Figure 4 &amp; Table 4" xr:uid="{2D77A58B-91F6-43D4-8799-59B5A722453E}"/>
    <hyperlink ref="C9" location="'Table 5 &amp; Figure 5'!A1" display="'Table 5 &amp; Figure 5" xr:uid="{215F860E-D970-4984-9941-DBE70A1E48D0}"/>
    <hyperlink ref="C10" location="'Table 6 &amp; Figure 6'!A1" display="Table 6 &amp; Figure 6" xr:uid="{74AA9B3F-3BCD-49B5-AF28-7BF66C5F77F2}"/>
    <hyperlink ref="C11" location="'Figure 7'!A1" display="'Figure 7" xr:uid="{D8EF327C-E92B-4F7D-8E2D-2DA517FA9E2B}"/>
    <hyperlink ref="C12" location="'Figure 8'!A1" display="'Figure 8" xr:uid="{3DDBEFDA-D923-46EA-9862-88B90ED09E21}"/>
    <hyperlink ref="C13" location="'Figure 9'!A1" display="'Figure 9" xr:uid="{8B4E260B-0956-4D5F-B637-2A8ED933DB2C}"/>
    <hyperlink ref="C14" location="'Figure 10'!A1" display="'Figure 10" xr:uid="{1955DDA6-AAE9-4ECB-81E7-C2AD8B6AA65E}"/>
    <hyperlink ref="C15" location="'Figure 11'!A1" display="'Figure 11" xr:uid="{65340BAC-C253-4744-8D56-511DDB76D720}"/>
    <hyperlink ref="C16" location="'Figure 12'!A1" display="'Figure 12" xr:uid="{836E259D-47E4-45BD-AEF3-1D0B3FD56C86}"/>
    <hyperlink ref="C17" location="'Figure 13'!A1" display="'Figure 13" xr:uid="{675A10B8-07F1-454C-BF9A-7558207A3A01}"/>
    <hyperlink ref="C18" location="'Figure 14'!A1" display="'Figure 14" xr:uid="{485D43E5-AA23-4439-891A-4E1215C11EB0}"/>
    <hyperlink ref="C19" location="'Figure 15'!A1" display="Figure 15" xr:uid="{2475AAFF-36E2-41D7-AA8F-423696106D5C}"/>
    <hyperlink ref="C20" location="'Figure 16'!A1" display="'Figure 16" xr:uid="{B334FC5C-7F7B-4FB4-8CD5-03FFFA259C81}"/>
    <hyperlink ref="C21" location="'Figure 17'!A1" display="'Figure 17" xr:uid="{78120DE5-254E-42AD-B4A0-28B55132DA13}"/>
    <hyperlink ref="C22" location="'Figure 18'!A1" display="'Figure 18" xr:uid="{9E923326-95D1-46D2-BD7C-8F24F8799C72}"/>
    <hyperlink ref="C23" location="'Figure 19'!A1" display="'Figure 19" xr:uid="{9FCE1896-E6ED-435A-9F9D-5DD2866C4061}"/>
    <hyperlink ref="C24" location="'Table 7'!A1" display="'Table 7" xr:uid="{EA686512-5497-450B-9032-95F23C32033D}"/>
    <hyperlink ref="C25" location="'Table 8'!A1" display="'Table 8" xr:uid="{7AD3CD9B-857D-42E6-9DD8-E16F6A75C241}"/>
    <hyperlink ref="C26" location="'Figure 20_Tables 9 10 11'!A1" display="'Figure 20_Tables 9 10 11" xr:uid="{7664F6A3-9003-4090-BCC4-323123BDA06B}"/>
    <hyperlink ref="C27" location="'Figure 21_Tables 12 13 14'!A1" display="'Figure 21_Tables 12 13 14" xr:uid="{C71097F8-E68E-4992-89C1-7EBCBC99FD5A}"/>
    <hyperlink ref="C28" location="'Figures 22_23_Table 15'!A1" display="'Figures 22_23_Table 15" xr:uid="{701406B5-10E0-41D1-ADAE-584BA04321AE}"/>
    <hyperlink ref="C29" location="'Figure 24_Table 16'!A1" display="'Figure 24_Table 16" xr:uid="{80E93164-C409-4F08-996D-52C95FA013D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B3F9-7FC8-4EDC-ADF9-38B8840C1A65}">
  <sheetPr codeName="Sheet13"/>
  <dimension ref="A1:F187"/>
  <sheetViews>
    <sheetView workbookViewId="0">
      <selection activeCell="D2" sqref="D2"/>
    </sheetView>
  </sheetViews>
  <sheetFormatPr defaultRowHeight="14.5" x14ac:dyDescent="0.35"/>
  <cols>
    <col min="1" max="3" width="11.26953125" customWidth="1"/>
    <col min="4" max="4" width="14.54296875" customWidth="1"/>
  </cols>
  <sheetData>
    <row r="1" spans="1:6" ht="23.5" x14ac:dyDescent="0.55000000000000004">
      <c r="A1" s="48" t="s">
        <v>298</v>
      </c>
      <c r="B1" s="40"/>
      <c r="C1" s="40"/>
      <c r="D1" s="40"/>
      <c r="E1" s="40"/>
    </row>
    <row r="2" spans="1:6" ht="23.5" x14ac:dyDescent="0.55000000000000004">
      <c r="A2" s="39"/>
      <c r="B2" s="40"/>
      <c r="C2" s="40"/>
      <c r="D2" s="40"/>
      <c r="E2" s="40"/>
    </row>
    <row r="3" spans="1:6" ht="19.5" customHeight="1" x14ac:dyDescent="0.55000000000000004">
      <c r="A3" s="71"/>
      <c r="B3" s="129" t="s">
        <v>207</v>
      </c>
      <c r="C3" s="129"/>
      <c r="D3" s="40"/>
      <c r="F3" t="s">
        <v>138</v>
      </c>
    </row>
    <row r="4" spans="1:6" ht="26" x14ac:dyDescent="0.55000000000000004">
      <c r="A4" s="71" t="s">
        <v>208</v>
      </c>
      <c r="B4" s="71" t="s">
        <v>209</v>
      </c>
      <c r="C4" s="71" t="s">
        <v>210</v>
      </c>
      <c r="D4" s="40"/>
    </row>
    <row r="5" spans="1:6" x14ac:dyDescent="0.35">
      <c r="A5" s="79">
        <v>45200</v>
      </c>
      <c r="B5" s="80">
        <v>19.006910000000875</v>
      </c>
      <c r="C5" s="80">
        <v>33.736169999999618</v>
      </c>
      <c r="D5" s="41"/>
    </row>
    <row r="6" spans="1:6" x14ac:dyDescent="0.35">
      <c r="A6" s="79">
        <v>45201</v>
      </c>
      <c r="B6" s="80">
        <v>41.881560000011127</v>
      </c>
      <c r="C6" s="80">
        <v>53.869440000000999</v>
      </c>
      <c r="D6" s="41"/>
    </row>
    <row r="7" spans="1:6" x14ac:dyDescent="0.35">
      <c r="A7" s="79">
        <v>45202</v>
      </c>
      <c r="B7" s="80">
        <v>64.478269999998759</v>
      </c>
      <c r="C7" s="80">
        <v>18.654500000000347</v>
      </c>
      <c r="D7" s="41"/>
    </row>
    <row r="8" spans="1:6" x14ac:dyDescent="0.35">
      <c r="A8" s="79">
        <v>45203</v>
      </c>
      <c r="B8" s="80">
        <v>45.727560000003521</v>
      </c>
      <c r="C8" s="80">
        <v>26.863629999998103</v>
      </c>
      <c r="D8" s="41"/>
    </row>
    <row r="9" spans="1:6" x14ac:dyDescent="0.35">
      <c r="A9" s="79">
        <v>45204</v>
      </c>
      <c r="B9" s="80">
        <v>33.0721699999837</v>
      </c>
      <c r="C9" s="80">
        <v>39.225970000001517</v>
      </c>
      <c r="D9" s="41"/>
    </row>
    <row r="10" spans="1:6" x14ac:dyDescent="0.35">
      <c r="A10" s="79">
        <v>45205</v>
      </c>
      <c r="B10" s="80">
        <v>34.005550000009734</v>
      </c>
      <c r="C10" s="80">
        <v>21.666579999999204</v>
      </c>
      <c r="D10" s="41"/>
    </row>
    <row r="11" spans="1:6" x14ac:dyDescent="0.35">
      <c r="A11" s="79">
        <v>45206</v>
      </c>
      <c r="B11" s="80">
        <v>26.887219999997143</v>
      </c>
      <c r="C11" s="80">
        <v>22.682630000001019</v>
      </c>
      <c r="D11" s="41"/>
    </row>
    <row r="12" spans="1:6" x14ac:dyDescent="0.35">
      <c r="A12" s="79">
        <v>45207</v>
      </c>
      <c r="B12" s="80">
        <v>38.78250999999991</v>
      </c>
      <c r="C12" s="80">
        <v>36.704000000000079</v>
      </c>
      <c r="D12" s="41"/>
    </row>
    <row r="13" spans="1:6" x14ac:dyDescent="0.35">
      <c r="A13" s="79">
        <v>45208</v>
      </c>
      <c r="B13" s="80">
        <v>23.546479999985177</v>
      </c>
      <c r="C13" s="80">
        <v>62.921689999999494</v>
      </c>
      <c r="D13" s="41"/>
    </row>
    <row r="14" spans="1:6" x14ac:dyDescent="0.35">
      <c r="A14" s="79">
        <v>45209</v>
      </c>
      <c r="B14" s="80">
        <v>49.397690000014833</v>
      </c>
      <c r="C14" s="80">
        <v>34.313280000001086</v>
      </c>
      <c r="D14" s="41"/>
    </row>
    <row r="15" spans="1:6" x14ac:dyDescent="0.35">
      <c r="A15" s="79">
        <v>45210</v>
      </c>
      <c r="B15" s="80">
        <v>69.160550000003951</v>
      </c>
      <c r="C15" s="80">
        <v>35.454399999998728</v>
      </c>
      <c r="D15" s="41"/>
    </row>
    <row r="16" spans="1:6" x14ac:dyDescent="0.35">
      <c r="A16" s="79">
        <v>45211</v>
      </c>
      <c r="B16" s="80">
        <v>74.235299999981393</v>
      </c>
      <c r="C16" s="80">
        <v>60.663600000000514</v>
      </c>
      <c r="D16" s="41"/>
    </row>
    <row r="17" spans="1:4" x14ac:dyDescent="0.35">
      <c r="A17" s="79">
        <v>45212</v>
      </c>
      <c r="B17" s="80">
        <v>76.857540000022013</v>
      </c>
      <c r="C17" s="80">
        <v>15.190860000001116</v>
      </c>
      <c r="D17" s="41"/>
    </row>
    <row r="18" spans="1:4" x14ac:dyDescent="0.35">
      <c r="A18" s="79">
        <v>45213</v>
      </c>
      <c r="B18" s="80">
        <v>74.292499999977721</v>
      </c>
      <c r="C18" s="80">
        <v>14.143929999998472</v>
      </c>
      <c r="D18" s="41"/>
    </row>
    <row r="19" spans="1:4" x14ac:dyDescent="0.35">
      <c r="A19" s="79">
        <v>45214</v>
      </c>
      <c r="B19" s="80">
        <v>29.957770000003862</v>
      </c>
      <c r="C19" s="80">
        <v>29.406039999999347</v>
      </c>
      <c r="D19" s="41"/>
    </row>
    <row r="20" spans="1:4" x14ac:dyDescent="0.35">
      <c r="A20" s="79">
        <v>45215</v>
      </c>
      <c r="B20" s="80">
        <v>32.303469999991336</v>
      </c>
      <c r="C20" s="80">
        <v>66.276080000000164</v>
      </c>
      <c r="D20" s="41"/>
    </row>
    <row r="21" spans="1:4" x14ac:dyDescent="0.35">
      <c r="A21" s="79">
        <v>45216</v>
      </c>
      <c r="B21" s="80">
        <v>55.229820000009362</v>
      </c>
      <c r="C21" s="80">
        <v>34.270430000001596</v>
      </c>
      <c r="D21" s="41"/>
    </row>
    <row r="22" spans="1:4" x14ac:dyDescent="0.35">
      <c r="A22" s="79">
        <v>45217</v>
      </c>
      <c r="B22" s="80">
        <v>79.167990000013262</v>
      </c>
      <c r="C22" s="80">
        <v>18.108049999997696</v>
      </c>
      <c r="D22" s="41"/>
    </row>
    <row r="23" spans="1:4" x14ac:dyDescent="0.35">
      <c r="A23" s="79">
        <v>45218</v>
      </c>
      <c r="B23" s="80">
        <v>56.806579999989538</v>
      </c>
      <c r="C23" s="80">
        <v>36.471870000000806</v>
      </c>
      <c r="D23" s="41"/>
    </row>
    <row r="24" spans="1:4" x14ac:dyDescent="0.35">
      <c r="A24" s="79">
        <v>45219</v>
      </c>
      <c r="B24" s="80">
        <v>80.506189999990013</v>
      </c>
      <c r="C24" s="80">
        <v>23.907169999999557</v>
      </c>
      <c r="D24" s="41"/>
    </row>
    <row r="25" spans="1:4" x14ac:dyDescent="0.35">
      <c r="A25" s="79">
        <v>45220</v>
      </c>
      <c r="B25" s="80">
        <v>71.102380000007699</v>
      </c>
      <c r="C25" s="80">
        <v>27.267780000000503</v>
      </c>
      <c r="D25" s="41"/>
    </row>
    <row r="26" spans="1:4" x14ac:dyDescent="0.35">
      <c r="A26" s="79">
        <v>45221</v>
      </c>
      <c r="B26" s="80">
        <v>60.716090000018504</v>
      </c>
      <c r="C26" s="80">
        <v>41.020760000001459</v>
      </c>
      <c r="D26" s="41"/>
    </row>
    <row r="27" spans="1:4" x14ac:dyDescent="0.35">
      <c r="A27" s="79">
        <v>45222</v>
      </c>
      <c r="B27" s="80">
        <v>47.498559999999543</v>
      </c>
      <c r="C27" s="80">
        <v>53.420509999998679</v>
      </c>
      <c r="D27" s="41"/>
    </row>
    <row r="28" spans="1:4" x14ac:dyDescent="0.35">
      <c r="A28" s="79">
        <v>45223</v>
      </c>
      <c r="B28" s="80">
        <v>58.533389999990938</v>
      </c>
      <c r="C28" s="80">
        <v>56.635440000000614</v>
      </c>
      <c r="D28" s="41"/>
    </row>
    <row r="29" spans="1:4" x14ac:dyDescent="0.35">
      <c r="A29" s="79">
        <v>45224</v>
      </c>
      <c r="B29" s="80">
        <v>66.94786000000218</v>
      </c>
      <c r="C29" s="80">
        <v>59.491459999998952</v>
      </c>
      <c r="D29" s="41"/>
    </row>
    <row r="30" spans="1:4" x14ac:dyDescent="0.35">
      <c r="A30" s="79">
        <v>45225</v>
      </c>
      <c r="B30" s="80">
        <v>44.488190000006227</v>
      </c>
      <c r="C30" s="80">
        <v>54.964290000000297</v>
      </c>
      <c r="D30" s="41"/>
    </row>
    <row r="31" spans="1:4" x14ac:dyDescent="0.35">
      <c r="A31" s="79">
        <v>45226</v>
      </c>
      <c r="B31" s="80">
        <v>59.250329999993525</v>
      </c>
      <c r="C31" s="80">
        <v>46.55089999999997</v>
      </c>
      <c r="D31" s="41"/>
    </row>
    <row r="32" spans="1:4" x14ac:dyDescent="0.35">
      <c r="A32" s="79">
        <v>45227</v>
      </c>
      <c r="B32" s="80">
        <v>51.080600000000402</v>
      </c>
      <c r="C32" s="80">
        <v>22.29976999999899</v>
      </c>
      <c r="D32" s="41"/>
    </row>
    <row r="33" spans="1:4" x14ac:dyDescent="0.35">
      <c r="A33" s="79">
        <v>45228</v>
      </c>
      <c r="B33" s="80">
        <v>44.271500000007627</v>
      </c>
      <c r="C33" s="80">
        <v>18.368170000000472</v>
      </c>
      <c r="D33" s="41"/>
    </row>
    <row r="34" spans="1:4" x14ac:dyDescent="0.35">
      <c r="A34" s="79">
        <v>45229</v>
      </c>
      <c r="B34" s="80">
        <v>31.495769999999457</v>
      </c>
      <c r="C34" s="80">
        <v>44.520940000000479</v>
      </c>
      <c r="D34" s="41"/>
    </row>
    <row r="35" spans="1:4" x14ac:dyDescent="0.35">
      <c r="A35" s="79">
        <v>45230</v>
      </c>
      <c r="B35" s="80">
        <v>46.888910000003925</v>
      </c>
      <c r="C35" s="80">
        <v>40.42870999999873</v>
      </c>
      <c r="D35" s="41"/>
    </row>
    <row r="36" spans="1:4" x14ac:dyDescent="0.35">
      <c r="A36" s="79">
        <v>45231</v>
      </c>
      <c r="B36" s="80">
        <v>29.127060000017309</v>
      </c>
      <c r="C36" s="80">
        <v>19.368720000000977</v>
      </c>
      <c r="D36" s="41"/>
    </row>
    <row r="37" spans="1:4" x14ac:dyDescent="0.35">
      <c r="A37" s="79">
        <v>45232</v>
      </c>
      <c r="B37" s="80">
        <v>32.834909999993215</v>
      </c>
      <c r="C37" s="80">
        <v>29.387229999997363</v>
      </c>
      <c r="D37" s="41"/>
    </row>
    <row r="38" spans="1:4" x14ac:dyDescent="0.35">
      <c r="A38" s="79">
        <v>45233</v>
      </c>
      <c r="B38" s="80">
        <v>61.780059999979201</v>
      </c>
      <c r="C38" s="80">
        <v>29.532180000004157</v>
      </c>
      <c r="D38" s="41"/>
    </row>
    <row r="39" spans="1:4" x14ac:dyDescent="0.35">
      <c r="A39" s="79">
        <v>45234</v>
      </c>
      <c r="B39" s="80">
        <v>60.833630000003808</v>
      </c>
      <c r="C39" s="80">
        <v>38.523029999997071</v>
      </c>
      <c r="D39" s="41"/>
    </row>
    <row r="40" spans="1:4" x14ac:dyDescent="0.35">
      <c r="A40" s="79">
        <v>45235</v>
      </c>
      <c r="B40" s="80">
        <v>43.469980000014267</v>
      </c>
      <c r="C40" s="80">
        <v>31.340170000002441</v>
      </c>
      <c r="D40" s="41"/>
    </row>
    <row r="41" spans="1:4" x14ac:dyDescent="0.35">
      <c r="A41" s="79">
        <v>45236</v>
      </c>
      <c r="B41" s="80">
        <v>28.094570000003376</v>
      </c>
      <c r="C41" s="80">
        <v>34.08111592840303</v>
      </c>
      <c r="D41" s="41"/>
    </row>
    <row r="42" spans="1:4" x14ac:dyDescent="0.35">
      <c r="A42" s="79">
        <v>45237</v>
      </c>
      <c r="B42" s="80">
        <v>37.361260000004513</v>
      </c>
      <c r="C42" s="80">
        <v>40.86092999999466</v>
      </c>
      <c r="D42" s="41"/>
    </row>
    <row r="43" spans="1:4" x14ac:dyDescent="0.35">
      <c r="A43" s="79">
        <v>45238</v>
      </c>
      <c r="B43" s="80">
        <v>33.099609999976877</v>
      </c>
      <c r="C43" s="80">
        <v>31.295890000000735</v>
      </c>
      <c r="D43" s="41"/>
    </row>
    <row r="44" spans="1:4" x14ac:dyDescent="0.35">
      <c r="A44" s="79">
        <v>45239</v>
      </c>
      <c r="B44" s="80">
        <v>41.654800000000257</v>
      </c>
      <c r="C44" s="80">
        <v>42.93659000000342</v>
      </c>
      <c r="D44" s="41"/>
    </row>
    <row r="45" spans="1:4" x14ac:dyDescent="0.35">
      <c r="A45" s="79">
        <v>45240</v>
      </c>
      <c r="B45" s="80">
        <v>35.497929999999229</v>
      </c>
      <c r="C45" s="80">
        <v>45.416360000003785</v>
      </c>
      <c r="D45" s="41"/>
    </row>
    <row r="46" spans="1:4" x14ac:dyDescent="0.35">
      <c r="A46" s="79">
        <v>45241</v>
      </c>
      <c r="B46" s="80">
        <v>45.333969999999034</v>
      </c>
      <c r="C46" s="80">
        <v>48.655319999995065</v>
      </c>
      <c r="D46" s="41"/>
    </row>
    <row r="47" spans="1:4" x14ac:dyDescent="0.35">
      <c r="A47" s="79">
        <v>45242</v>
      </c>
      <c r="B47" s="80">
        <v>64.143539999991518</v>
      </c>
      <c r="C47" s="80">
        <v>40.449429999996603</v>
      </c>
      <c r="D47" s="41"/>
    </row>
    <row r="48" spans="1:4" x14ac:dyDescent="0.35">
      <c r="A48" s="79">
        <v>45243</v>
      </c>
      <c r="B48" s="80">
        <v>56.16835000000826</v>
      </c>
      <c r="C48" s="80">
        <v>24.916210000004856</v>
      </c>
      <c r="D48" s="41"/>
    </row>
    <row r="49" spans="1:4" x14ac:dyDescent="0.35">
      <c r="A49" s="79">
        <v>45244</v>
      </c>
      <c r="B49" s="80">
        <v>67.357779999982682</v>
      </c>
      <c r="C49" s="80">
        <v>43.745080000000208</v>
      </c>
      <c r="D49" s="41"/>
    </row>
    <row r="50" spans="1:4" x14ac:dyDescent="0.35">
      <c r="A50" s="79">
        <v>45245</v>
      </c>
      <c r="B50" s="80">
        <v>63.810240000024372</v>
      </c>
      <c r="C50" s="80">
        <v>61.05704999999913</v>
      </c>
      <c r="D50" s="41"/>
    </row>
    <row r="51" spans="1:4" x14ac:dyDescent="0.35">
      <c r="A51" s="79">
        <v>45246</v>
      </c>
      <c r="B51" s="80">
        <v>59.584999999994885</v>
      </c>
      <c r="C51" s="80">
        <v>82.728869999994615</v>
      </c>
      <c r="D51" s="41"/>
    </row>
    <row r="52" spans="1:4" x14ac:dyDescent="0.35">
      <c r="A52" s="79">
        <v>45247</v>
      </c>
      <c r="B52" s="80">
        <v>58.64285999998706</v>
      </c>
      <c r="C52" s="80">
        <v>70.879409999990685</v>
      </c>
      <c r="D52" s="41"/>
    </row>
    <row r="53" spans="1:4" x14ac:dyDescent="0.35">
      <c r="A53" s="79">
        <v>45248</v>
      </c>
      <c r="B53" s="80">
        <v>70.096709999999433</v>
      </c>
      <c r="C53" s="80">
        <v>18.706571393259498</v>
      </c>
      <c r="D53" s="41"/>
    </row>
    <row r="54" spans="1:4" x14ac:dyDescent="0.35">
      <c r="A54" s="79">
        <v>45249</v>
      </c>
      <c r="B54" s="80">
        <v>72.456720000013661</v>
      </c>
      <c r="C54" s="80">
        <v>21.248349999989134</v>
      </c>
      <c r="D54" s="41"/>
    </row>
    <row r="55" spans="1:4" x14ac:dyDescent="0.35">
      <c r="A55" s="79">
        <v>45250</v>
      </c>
      <c r="B55" s="80">
        <v>78.771119999966814</v>
      </c>
      <c r="C55" s="80">
        <v>55.929860000006691</v>
      </c>
      <c r="D55" s="41"/>
    </row>
    <row r="56" spans="1:4" x14ac:dyDescent="0.35">
      <c r="A56" s="79">
        <v>45251</v>
      </c>
      <c r="B56" s="80">
        <v>76.459460000008988</v>
      </c>
      <c r="C56" s="80">
        <v>69.912629999993271</v>
      </c>
      <c r="D56" s="41"/>
    </row>
    <row r="57" spans="1:4" x14ac:dyDescent="0.35">
      <c r="A57" s="79">
        <v>45252</v>
      </c>
      <c r="B57" s="80">
        <v>80.536549999955582</v>
      </c>
      <c r="C57" s="80">
        <v>41.547459999996406</v>
      </c>
      <c r="D57" s="41"/>
    </row>
    <row r="58" spans="1:4" x14ac:dyDescent="0.35">
      <c r="A58" s="79">
        <v>45253</v>
      </c>
      <c r="B58" s="80">
        <v>55.250470000001762</v>
      </c>
      <c r="C58" s="80">
        <v>19.23312000004022</v>
      </c>
      <c r="D58" s="41"/>
    </row>
    <row r="59" spans="1:4" x14ac:dyDescent="0.35">
      <c r="A59" s="79">
        <v>45254</v>
      </c>
      <c r="B59" s="80">
        <v>53.391310000026522</v>
      </c>
      <c r="C59" s="80">
        <v>27.427199999964675</v>
      </c>
      <c r="D59" s="41"/>
    </row>
    <row r="60" spans="1:4" x14ac:dyDescent="0.35">
      <c r="A60" s="79">
        <v>45255</v>
      </c>
      <c r="B60" s="80">
        <v>61.027559999998765</v>
      </c>
      <c r="C60" s="80">
        <v>53.4196700000319</v>
      </c>
      <c r="D60" s="41"/>
    </row>
    <row r="61" spans="1:4" x14ac:dyDescent="0.35">
      <c r="A61" s="79">
        <v>45256</v>
      </c>
      <c r="B61" s="80">
        <v>46.532309999999967</v>
      </c>
      <c r="C61" s="80">
        <v>68.646300000000736</v>
      </c>
      <c r="D61" s="41"/>
    </row>
    <row r="62" spans="1:4" x14ac:dyDescent="0.35">
      <c r="A62" s="79">
        <v>45257</v>
      </c>
      <c r="B62" s="80">
        <v>65.870140000005676</v>
      </c>
      <c r="C62" s="80">
        <v>61.369030000017979</v>
      </c>
      <c r="D62" s="41"/>
    </row>
    <row r="63" spans="1:4" x14ac:dyDescent="0.35">
      <c r="A63" s="79">
        <v>45258</v>
      </c>
      <c r="B63" s="80">
        <v>90.385419999989537</v>
      </c>
      <c r="C63" s="80">
        <v>73.948180000000022</v>
      </c>
      <c r="D63" s="41"/>
    </row>
    <row r="64" spans="1:4" x14ac:dyDescent="0.35">
      <c r="A64" s="79">
        <v>45259</v>
      </c>
      <c r="B64" s="80">
        <v>89.376899999933286</v>
      </c>
      <c r="C64" s="80">
        <v>92.384469999978776</v>
      </c>
      <c r="D64" s="41"/>
    </row>
    <row r="65" spans="1:4" x14ac:dyDescent="0.35">
      <c r="A65" s="79">
        <v>45260</v>
      </c>
      <c r="B65" s="80">
        <v>87.095000000008767</v>
      </c>
      <c r="C65" s="80">
        <v>102.40203999999504</v>
      </c>
      <c r="D65" s="41"/>
    </row>
    <row r="66" spans="1:4" x14ac:dyDescent="0.35">
      <c r="A66" s="79">
        <v>45261</v>
      </c>
      <c r="B66" s="80">
        <v>87.398739999995954</v>
      </c>
      <c r="C66" s="80">
        <v>102.57527000001322</v>
      </c>
      <c r="D66" s="41"/>
    </row>
    <row r="67" spans="1:4" x14ac:dyDescent="0.35">
      <c r="A67" s="79">
        <v>45262</v>
      </c>
      <c r="B67" s="80">
        <v>69.294120000020428</v>
      </c>
      <c r="C67" s="80">
        <v>84.233219999990368</v>
      </c>
      <c r="D67" s="41"/>
    </row>
    <row r="68" spans="1:4" x14ac:dyDescent="0.35">
      <c r="A68" s="79">
        <v>45263</v>
      </c>
      <c r="B68" s="80">
        <v>52.121299999993845</v>
      </c>
      <c r="C68" s="80">
        <v>60.85176000001055</v>
      </c>
      <c r="D68" s="41"/>
    </row>
    <row r="69" spans="1:4" x14ac:dyDescent="0.35">
      <c r="A69" s="79">
        <v>45264</v>
      </c>
      <c r="B69" s="80">
        <v>46.439240000012866</v>
      </c>
      <c r="C69" s="80">
        <v>63.480979999986587</v>
      </c>
      <c r="D69" s="41"/>
    </row>
    <row r="70" spans="1:4" x14ac:dyDescent="0.35">
      <c r="A70" s="79">
        <v>45265</v>
      </c>
      <c r="B70" s="80">
        <v>78.6806700000066</v>
      </c>
      <c r="C70" s="80">
        <v>88.943760000015544</v>
      </c>
      <c r="D70" s="41"/>
    </row>
    <row r="71" spans="1:4" x14ac:dyDescent="0.35">
      <c r="A71" s="79">
        <v>45266</v>
      </c>
      <c r="B71" s="80">
        <v>79.055369999987363</v>
      </c>
      <c r="C71" s="80">
        <v>83.807080000016171</v>
      </c>
      <c r="D71" s="41"/>
    </row>
    <row r="72" spans="1:4" x14ac:dyDescent="0.35">
      <c r="A72" s="79">
        <v>45267</v>
      </c>
      <c r="B72" s="80">
        <v>83.494819999976357</v>
      </c>
      <c r="C72" s="80">
        <v>52.833470000006415</v>
      </c>
      <c r="D72" s="41"/>
    </row>
    <row r="73" spans="1:4" x14ac:dyDescent="0.35">
      <c r="A73" s="79">
        <v>45268</v>
      </c>
      <c r="B73" s="80">
        <v>91.227700000003921</v>
      </c>
      <c r="C73" s="80">
        <v>51.722849999983112</v>
      </c>
      <c r="D73" s="41"/>
    </row>
    <row r="74" spans="1:4" x14ac:dyDescent="0.35">
      <c r="A74" s="79">
        <v>45269</v>
      </c>
      <c r="B74" s="80">
        <v>90.520360000016467</v>
      </c>
      <c r="C74" s="80">
        <v>16.091819999998712</v>
      </c>
      <c r="D74" s="41"/>
    </row>
    <row r="75" spans="1:4" x14ac:dyDescent="0.35">
      <c r="A75" s="79">
        <v>45270</v>
      </c>
      <c r="B75" s="80">
        <v>88.085069999996676</v>
      </c>
      <c r="C75" s="80">
        <v>25.438969999982202</v>
      </c>
      <c r="D75" s="41"/>
    </row>
    <row r="76" spans="1:4" x14ac:dyDescent="0.35">
      <c r="A76" s="79">
        <v>45271</v>
      </c>
      <c r="B76" s="80">
        <v>94.256669999981852</v>
      </c>
      <c r="C76" s="80">
        <v>62.209779999988456</v>
      </c>
      <c r="D76" s="41"/>
    </row>
    <row r="77" spans="1:4" x14ac:dyDescent="0.35">
      <c r="A77" s="79">
        <v>45272</v>
      </c>
      <c r="B77" s="80">
        <v>100.80098000002491</v>
      </c>
      <c r="C77" s="80">
        <v>66.404980000041277</v>
      </c>
      <c r="D77" s="41"/>
    </row>
    <row r="78" spans="1:4" x14ac:dyDescent="0.35">
      <c r="A78" s="79">
        <v>45273</v>
      </c>
      <c r="B78" s="80">
        <v>95.608420000010412</v>
      </c>
      <c r="C78" s="80">
        <v>70.378769999963168</v>
      </c>
      <c r="D78" s="41"/>
    </row>
    <row r="79" spans="1:4" x14ac:dyDescent="0.35">
      <c r="A79" s="79">
        <v>45274</v>
      </c>
      <c r="B79" s="80">
        <v>90.691009999988808</v>
      </c>
      <c r="C79" s="80">
        <v>74.643529999985489</v>
      </c>
      <c r="D79" s="41"/>
    </row>
    <row r="80" spans="1:4" x14ac:dyDescent="0.35">
      <c r="A80" s="79">
        <v>45275</v>
      </c>
      <c r="B80" s="80">
        <v>93.973750000037171</v>
      </c>
      <c r="C80" s="80">
        <v>54.448030000020417</v>
      </c>
      <c r="D80" s="41"/>
    </row>
    <row r="81" spans="1:4" x14ac:dyDescent="0.35">
      <c r="A81" s="79">
        <v>45276</v>
      </c>
      <c r="B81" s="80">
        <v>80.924509999980671</v>
      </c>
      <c r="C81" s="80">
        <v>21.025620000036675</v>
      </c>
      <c r="D81" s="41"/>
    </row>
    <row r="82" spans="1:4" x14ac:dyDescent="0.35">
      <c r="A82" s="79">
        <v>45277</v>
      </c>
      <c r="B82" s="80">
        <v>51.934639999999888</v>
      </c>
      <c r="C82" s="80">
        <v>17.998229999990969</v>
      </c>
      <c r="D82" s="41"/>
    </row>
    <row r="83" spans="1:4" x14ac:dyDescent="0.35">
      <c r="A83" s="79">
        <v>45278</v>
      </c>
      <c r="B83" s="80">
        <v>23.321860000006076</v>
      </c>
      <c r="C83" s="80">
        <v>37.281539999999254</v>
      </c>
      <c r="D83" s="41"/>
    </row>
    <row r="84" spans="1:4" x14ac:dyDescent="0.35">
      <c r="A84" s="79">
        <v>45279</v>
      </c>
      <c r="B84" s="80">
        <v>26.261009999993302</v>
      </c>
      <c r="C84" s="80">
        <v>38.025710000057167</v>
      </c>
      <c r="D84" s="41"/>
    </row>
    <row r="85" spans="1:4" x14ac:dyDescent="0.35">
      <c r="A85" s="79">
        <v>45280</v>
      </c>
      <c r="B85" s="80">
        <v>26.58761000001936</v>
      </c>
      <c r="C85" s="80">
        <v>14.875899999983492</v>
      </c>
      <c r="D85" s="41"/>
    </row>
    <row r="86" spans="1:4" x14ac:dyDescent="0.35">
      <c r="A86" s="79">
        <v>45281</v>
      </c>
      <c r="B86" s="80">
        <v>29.415509999992597</v>
      </c>
      <c r="C86" s="80">
        <v>14.515300000001464</v>
      </c>
      <c r="D86" s="41"/>
    </row>
    <row r="87" spans="1:4" x14ac:dyDescent="0.35">
      <c r="A87" s="79">
        <v>45282</v>
      </c>
      <c r="B87" s="80">
        <v>63.499640000002671</v>
      </c>
      <c r="C87" s="80">
        <v>17.324309999989218</v>
      </c>
      <c r="D87" s="41"/>
    </row>
    <row r="88" spans="1:4" x14ac:dyDescent="0.35">
      <c r="A88" s="79">
        <v>45283</v>
      </c>
      <c r="B88" s="80">
        <v>37.592499999966108</v>
      </c>
      <c r="C88" s="80">
        <v>13.145359999983508</v>
      </c>
      <c r="D88" s="41"/>
    </row>
    <row r="89" spans="1:4" x14ac:dyDescent="0.35">
      <c r="A89" s="79">
        <v>45284</v>
      </c>
      <c r="B89" s="80">
        <v>17.258980000016997</v>
      </c>
      <c r="C89" s="80">
        <v>11.909920000033297</v>
      </c>
      <c r="D89" s="41"/>
    </row>
    <row r="90" spans="1:4" x14ac:dyDescent="0.35">
      <c r="A90" s="79">
        <v>45285</v>
      </c>
      <c r="B90" s="80">
        <v>16.752559999998446</v>
      </c>
      <c r="C90" s="80">
        <v>13.245070000010012</v>
      </c>
      <c r="D90" s="41"/>
    </row>
    <row r="91" spans="1:4" x14ac:dyDescent="0.35">
      <c r="A91" s="79">
        <v>45286</v>
      </c>
      <c r="B91" s="80">
        <v>13.309120000030214</v>
      </c>
      <c r="C91" s="80">
        <v>27.839389999944899</v>
      </c>
      <c r="D91" s="41"/>
    </row>
    <row r="92" spans="1:4" x14ac:dyDescent="0.35">
      <c r="A92" s="79">
        <v>45287</v>
      </c>
      <c r="B92" s="80">
        <v>12.120410000009445</v>
      </c>
      <c r="C92" s="80">
        <v>12.952920000041559</v>
      </c>
      <c r="D92" s="41"/>
    </row>
    <row r="93" spans="1:4" x14ac:dyDescent="0.35">
      <c r="A93" s="79">
        <v>45288</v>
      </c>
      <c r="B93" s="80">
        <v>14.737650000000526</v>
      </c>
      <c r="C93" s="80">
        <v>11.608499999982234</v>
      </c>
      <c r="D93" s="41"/>
    </row>
    <row r="94" spans="1:4" x14ac:dyDescent="0.35">
      <c r="A94" s="79">
        <v>45289</v>
      </c>
      <c r="B94" s="80">
        <v>11.097020000004127</v>
      </c>
      <c r="C94" s="80">
        <v>15.276322601723182</v>
      </c>
      <c r="D94" s="41"/>
    </row>
    <row r="95" spans="1:4" x14ac:dyDescent="0.35">
      <c r="A95" s="79">
        <v>45290</v>
      </c>
      <c r="B95" s="80">
        <v>11.538139999966878</v>
      </c>
      <c r="C95" s="80">
        <v>13.419482974335867</v>
      </c>
      <c r="D95" s="41"/>
    </row>
    <row r="96" spans="1:4" x14ac:dyDescent="0.35">
      <c r="A96" s="79">
        <v>45291</v>
      </c>
      <c r="B96" s="80">
        <v>23.953389999999935</v>
      </c>
      <c r="C96" s="80">
        <v>20.780819999993422</v>
      </c>
      <c r="D96" s="41"/>
    </row>
    <row r="97" spans="1:4" x14ac:dyDescent="0.35">
      <c r="A97" s="79">
        <v>45292</v>
      </c>
      <c r="B97" s="80">
        <v>22.027160000018153</v>
      </c>
      <c r="C97" s="80">
        <v>20.853840000006606</v>
      </c>
      <c r="D97" s="41"/>
    </row>
    <row r="98" spans="1:4" x14ac:dyDescent="0.35">
      <c r="A98" s="79">
        <v>45293</v>
      </c>
      <c r="B98" s="80">
        <v>32.584850000045591</v>
      </c>
      <c r="C98" s="80">
        <v>36.437211019071178</v>
      </c>
      <c r="D98" s="41"/>
    </row>
    <row r="99" spans="1:4" x14ac:dyDescent="0.35">
      <c r="A99" s="79">
        <v>45294</v>
      </c>
      <c r="B99" s="80">
        <v>24.820839999961301</v>
      </c>
      <c r="C99" s="80">
        <v>44.350419999971272</v>
      </c>
      <c r="D99" s="41"/>
    </row>
    <row r="100" spans="1:4" x14ac:dyDescent="0.35">
      <c r="A100" s="79">
        <v>45295</v>
      </c>
      <c r="B100" s="80">
        <v>17.183640000016329</v>
      </c>
      <c r="C100" s="80">
        <v>66.49412999999339</v>
      </c>
      <c r="D100" s="41"/>
    </row>
    <row r="101" spans="1:4" x14ac:dyDescent="0.35">
      <c r="A101" s="79">
        <v>45296</v>
      </c>
      <c r="B101" s="80">
        <v>32.884129999959754</v>
      </c>
      <c r="C101" s="80">
        <v>57.576950000051468</v>
      </c>
      <c r="D101" s="41"/>
    </row>
    <row r="102" spans="1:4" x14ac:dyDescent="0.35">
      <c r="A102" s="79">
        <v>45297</v>
      </c>
      <c r="B102" s="80">
        <v>24.86714000010166</v>
      </c>
      <c r="C102" s="80">
        <v>57.654019999996706</v>
      </c>
      <c r="D102" s="41"/>
    </row>
    <row r="103" spans="1:4" x14ac:dyDescent="0.35">
      <c r="A103" s="79">
        <v>45298</v>
      </c>
      <c r="B103" s="80">
        <v>14.176599999997398</v>
      </c>
      <c r="C103" s="80">
        <v>61.49031000000145</v>
      </c>
      <c r="D103" s="41"/>
    </row>
    <row r="104" spans="1:4" x14ac:dyDescent="0.35">
      <c r="A104" s="79">
        <v>45299</v>
      </c>
      <c r="B104" s="80">
        <v>16.027079999892916</v>
      </c>
      <c r="C104" s="80">
        <v>84.031899999959364</v>
      </c>
      <c r="D104" s="41"/>
    </row>
    <row r="105" spans="1:4" x14ac:dyDescent="0.35">
      <c r="A105" s="79">
        <v>45300</v>
      </c>
      <c r="B105" s="80">
        <v>20.754320000103153</v>
      </c>
      <c r="C105" s="80">
        <v>90.375469999998003</v>
      </c>
      <c r="D105" s="41"/>
    </row>
    <row r="106" spans="1:4" x14ac:dyDescent="0.35">
      <c r="A106" s="79">
        <v>45301</v>
      </c>
      <c r="B106" s="80">
        <v>17.172469999999414</v>
      </c>
      <c r="C106" s="80">
        <v>99.792390000031375</v>
      </c>
      <c r="D106" s="41"/>
    </row>
    <row r="107" spans="1:4" x14ac:dyDescent="0.35">
      <c r="A107" s="79">
        <v>45302</v>
      </c>
      <c r="B107" s="80">
        <v>13.781389999976321</v>
      </c>
      <c r="C107" s="80">
        <v>100.58761999997662</v>
      </c>
      <c r="D107" s="41"/>
    </row>
    <row r="108" spans="1:4" x14ac:dyDescent="0.35">
      <c r="A108" s="79">
        <v>45303</v>
      </c>
      <c r="B108" s="80">
        <v>16.573919999995169</v>
      </c>
      <c r="C108" s="80">
        <v>92.968070000013029</v>
      </c>
      <c r="D108" s="41"/>
    </row>
    <row r="109" spans="1:4" x14ac:dyDescent="0.35">
      <c r="A109" s="79">
        <v>45304</v>
      </c>
      <c r="B109" s="80">
        <v>19.187289999909694</v>
      </c>
      <c r="C109" s="80">
        <v>66.7104999999748</v>
      </c>
      <c r="D109" s="41"/>
    </row>
    <row r="110" spans="1:4" x14ac:dyDescent="0.35">
      <c r="A110" s="79">
        <v>45305</v>
      </c>
      <c r="B110" s="80">
        <v>13.190200000052272</v>
      </c>
      <c r="C110" s="80">
        <v>42.474930000035215</v>
      </c>
      <c r="D110" s="41"/>
    </row>
    <row r="111" spans="1:4" x14ac:dyDescent="0.35">
      <c r="A111" s="79">
        <v>45306</v>
      </c>
      <c r="B111" s="80">
        <v>34.060609999972058</v>
      </c>
      <c r="C111" s="80">
        <v>81.674669999997676</v>
      </c>
      <c r="D111" s="41"/>
    </row>
    <row r="112" spans="1:4" x14ac:dyDescent="0.35">
      <c r="A112" s="79">
        <v>45307</v>
      </c>
      <c r="B112" s="80">
        <v>60.529190000033665</v>
      </c>
      <c r="C112" s="80">
        <v>88.992999999989792</v>
      </c>
      <c r="D112" s="41"/>
    </row>
    <row r="113" spans="1:4" x14ac:dyDescent="0.35">
      <c r="A113" s="79">
        <v>45308</v>
      </c>
      <c r="B113" s="80">
        <v>66.49967999999194</v>
      </c>
      <c r="C113" s="80">
        <v>94.944420000015555</v>
      </c>
      <c r="D113" s="41"/>
    </row>
    <row r="114" spans="1:4" x14ac:dyDescent="0.35">
      <c r="A114" s="79">
        <v>45309</v>
      </c>
      <c r="B114" s="80">
        <v>63.765360000048759</v>
      </c>
      <c r="C114" s="80">
        <v>88.748659999983275</v>
      </c>
      <c r="D114" s="41"/>
    </row>
    <row r="115" spans="1:4" x14ac:dyDescent="0.35">
      <c r="A115" s="79">
        <v>45310</v>
      </c>
      <c r="B115" s="80">
        <v>76.842350000007386</v>
      </c>
      <c r="C115" s="80">
        <v>70.228800000005037</v>
      </c>
      <c r="D115" s="41"/>
    </row>
    <row r="116" spans="1:4" x14ac:dyDescent="0.35">
      <c r="A116" s="79">
        <v>45311</v>
      </c>
      <c r="B116" s="80">
        <v>72.644129999997332</v>
      </c>
      <c r="C116" s="80">
        <v>37.997195406030436</v>
      </c>
      <c r="D116" s="41"/>
    </row>
    <row r="117" spans="1:4" x14ac:dyDescent="0.35">
      <c r="A117" s="79">
        <v>45312</v>
      </c>
      <c r="B117" s="80">
        <v>49.940019999983662</v>
      </c>
      <c r="C117" s="80">
        <v>28.147951028046819</v>
      </c>
      <c r="D117" s="41"/>
    </row>
    <row r="118" spans="1:4" x14ac:dyDescent="0.35">
      <c r="A118" s="79">
        <v>45313</v>
      </c>
      <c r="B118" s="80">
        <v>60.579989999995107</v>
      </c>
      <c r="C118" s="80">
        <v>27.800469999996388</v>
      </c>
      <c r="D118" s="41"/>
    </row>
    <row r="119" spans="1:4" x14ac:dyDescent="0.35">
      <c r="A119" s="79">
        <v>45314</v>
      </c>
      <c r="B119" s="80">
        <v>86.266990000000703</v>
      </c>
      <c r="C119" s="80">
        <v>36.640079999998854</v>
      </c>
      <c r="D119" s="41"/>
    </row>
    <row r="120" spans="1:4" x14ac:dyDescent="0.35">
      <c r="A120" s="79">
        <v>45315</v>
      </c>
      <c r="B120" s="80">
        <v>87.982800000000424</v>
      </c>
      <c r="C120" s="80">
        <v>39.532189999996511</v>
      </c>
      <c r="D120" s="41"/>
    </row>
    <row r="121" spans="1:4" x14ac:dyDescent="0.35">
      <c r="A121" s="79">
        <v>45316</v>
      </c>
      <c r="B121" s="80">
        <v>76.085459999997198</v>
      </c>
      <c r="C121" s="80">
        <v>43.978845449609153</v>
      </c>
      <c r="D121" s="41"/>
    </row>
    <row r="122" spans="1:4" x14ac:dyDescent="0.35">
      <c r="A122" s="79">
        <v>45317</v>
      </c>
      <c r="B122" s="80">
        <v>74.362539999999981</v>
      </c>
      <c r="C122" s="80">
        <v>25.157430000006947</v>
      </c>
      <c r="D122" s="41"/>
    </row>
    <row r="123" spans="1:4" x14ac:dyDescent="0.35">
      <c r="A123" s="79">
        <v>45318</v>
      </c>
      <c r="B123" s="80">
        <v>82.900620000026123</v>
      </c>
      <c r="C123" s="80">
        <v>28.108190000018375</v>
      </c>
      <c r="D123" s="41"/>
    </row>
    <row r="124" spans="1:4" x14ac:dyDescent="0.35">
      <c r="A124" s="79">
        <v>45319</v>
      </c>
      <c r="B124" s="80">
        <v>65.742359999983648</v>
      </c>
      <c r="C124" s="80">
        <v>20.417490000011945</v>
      </c>
      <c r="D124" s="41"/>
    </row>
    <row r="125" spans="1:4" x14ac:dyDescent="0.35">
      <c r="A125" s="79">
        <v>45320</v>
      </c>
      <c r="B125" s="80">
        <v>20.797969999986357</v>
      </c>
      <c r="C125" s="80">
        <v>61.097329999953928</v>
      </c>
      <c r="D125" s="41"/>
    </row>
    <row r="126" spans="1:4" x14ac:dyDescent="0.35">
      <c r="A126" s="79">
        <v>45321</v>
      </c>
      <c r="B126" s="80">
        <v>47.478360000039103</v>
      </c>
      <c r="C126" s="80">
        <v>53.888290000031176</v>
      </c>
      <c r="D126" s="41"/>
    </row>
    <row r="127" spans="1:4" x14ac:dyDescent="0.35">
      <c r="A127" s="79">
        <v>45322</v>
      </c>
      <c r="B127" s="80">
        <v>31.520839999974115</v>
      </c>
      <c r="C127" s="80">
        <v>35.079419999997228</v>
      </c>
      <c r="D127" s="41"/>
    </row>
    <row r="128" spans="1:4" x14ac:dyDescent="0.35">
      <c r="A128" s="79">
        <v>45323</v>
      </c>
      <c r="B128" s="80">
        <v>21.683850000017205</v>
      </c>
      <c r="C128" s="80">
        <v>40.101130000008361</v>
      </c>
      <c r="D128" s="41"/>
    </row>
    <row r="129" spans="1:4" x14ac:dyDescent="0.35">
      <c r="A129" s="79">
        <v>45324</v>
      </c>
      <c r="B129" s="80">
        <v>27.975040000023725</v>
      </c>
      <c r="C129" s="80">
        <v>17.946719999969709</v>
      </c>
      <c r="D129" s="41"/>
    </row>
    <row r="130" spans="1:4" x14ac:dyDescent="0.35">
      <c r="A130" s="79">
        <v>45325</v>
      </c>
      <c r="B130" s="80">
        <v>31.017699999985673</v>
      </c>
      <c r="C130" s="80">
        <v>18.081530000032075</v>
      </c>
      <c r="D130" s="41"/>
    </row>
    <row r="131" spans="1:4" x14ac:dyDescent="0.35">
      <c r="A131" s="79">
        <v>45326</v>
      </c>
      <c r="B131" s="80">
        <v>30.470999999971983</v>
      </c>
      <c r="C131" s="80">
        <v>14.900809999993344</v>
      </c>
      <c r="D131" s="41"/>
    </row>
    <row r="132" spans="1:4" x14ac:dyDescent="0.35">
      <c r="A132" s="79">
        <v>45327</v>
      </c>
      <c r="B132" s="80">
        <v>37.459110000037313</v>
      </c>
      <c r="C132" s="80">
        <v>17.366289999978825</v>
      </c>
      <c r="D132" s="41"/>
    </row>
    <row r="133" spans="1:4" x14ac:dyDescent="0.35">
      <c r="A133" s="79">
        <v>45328</v>
      </c>
      <c r="B133" s="80">
        <v>71.934640000010518</v>
      </c>
      <c r="C133" s="80">
        <v>35.601909999983754</v>
      </c>
      <c r="D133" s="41"/>
    </row>
    <row r="134" spans="1:4" x14ac:dyDescent="0.35">
      <c r="A134" s="79">
        <v>45329</v>
      </c>
      <c r="B134" s="80">
        <v>77.014710000023385</v>
      </c>
      <c r="C134" s="80">
        <v>74.638590000050286</v>
      </c>
      <c r="D134" s="41"/>
    </row>
    <row r="135" spans="1:4" x14ac:dyDescent="0.35">
      <c r="A135" s="79">
        <v>45330</v>
      </c>
      <c r="B135" s="80">
        <v>53.794089999981878</v>
      </c>
      <c r="C135" s="80">
        <v>45.130609999951353</v>
      </c>
      <c r="D135" s="41"/>
    </row>
    <row r="136" spans="1:4" x14ac:dyDescent="0.35">
      <c r="A136" s="79">
        <v>45331</v>
      </c>
      <c r="B136" s="80">
        <v>57.015760000018226</v>
      </c>
      <c r="C136" s="80">
        <v>30.713716794333813</v>
      </c>
      <c r="D136" s="41"/>
    </row>
    <row r="137" spans="1:4" x14ac:dyDescent="0.35">
      <c r="A137" s="79">
        <v>45332</v>
      </c>
      <c r="B137" s="80">
        <v>41.412540000017209</v>
      </c>
      <c r="C137" s="80">
        <v>51.983419999960319</v>
      </c>
      <c r="D137" s="41"/>
    </row>
    <row r="138" spans="1:4" x14ac:dyDescent="0.35">
      <c r="A138" s="79">
        <v>45333</v>
      </c>
      <c r="B138" s="80">
        <v>49.703209999981773</v>
      </c>
      <c r="C138" s="80">
        <v>43.887620000027297</v>
      </c>
      <c r="D138" s="41"/>
    </row>
    <row r="139" spans="1:4" x14ac:dyDescent="0.35">
      <c r="A139" s="79">
        <v>45334</v>
      </c>
      <c r="B139" s="80">
        <v>56.212439999977725</v>
      </c>
      <c r="C139" s="80">
        <v>48.769429999977518</v>
      </c>
      <c r="D139" s="41"/>
    </row>
    <row r="140" spans="1:4" x14ac:dyDescent="0.35">
      <c r="A140" s="79">
        <v>45335</v>
      </c>
      <c r="B140" s="80">
        <v>70.957420000023802</v>
      </c>
      <c r="C140" s="80">
        <v>52.62481000002699</v>
      </c>
      <c r="D140" s="41"/>
    </row>
    <row r="141" spans="1:4" x14ac:dyDescent="0.35">
      <c r="A141" s="79">
        <v>45336</v>
      </c>
      <c r="B141" s="80">
        <v>59.194499999983442</v>
      </c>
      <c r="C141" s="80">
        <v>46.02956000000961</v>
      </c>
      <c r="D141" s="41"/>
    </row>
    <row r="142" spans="1:4" x14ac:dyDescent="0.35">
      <c r="A142" s="79">
        <v>45337</v>
      </c>
      <c r="B142" s="80">
        <v>46.484200000041483</v>
      </c>
      <c r="C142" s="80">
        <v>43.457679796725877</v>
      </c>
      <c r="D142" s="41"/>
    </row>
    <row r="143" spans="1:4" x14ac:dyDescent="0.35">
      <c r="A143" s="79">
        <v>45338</v>
      </c>
      <c r="B143" s="80">
        <v>44.476129999964769</v>
      </c>
      <c r="C143" s="80">
        <v>48.903099999976767</v>
      </c>
      <c r="D143" s="41"/>
    </row>
    <row r="144" spans="1:4" x14ac:dyDescent="0.35">
      <c r="A144" s="79">
        <v>45339</v>
      </c>
      <c r="B144" s="80">
        <v>27.111800000015815</v>
      </c>
      <c r="C144" s="80">
        <v>29.59995999999494</v>
      </c>
      <c r="D144" s="41"/>
    </row>
    <row r="145" spans="1:4" x14ac:dyDescent="0.35">
      <c r="A145" s="79">
        <v>45340</v>
      </c>
      <c r="B145" s="80">
        <v>21.617419999973098</v>
      </c>
      <c r="C145" s="80">
        <v>25.324350506358904</v>
      </c>
      <c r="D145" s="41"/>
    </row>
    <row r="146" spans="1:4" x14ac:dyDescent="0.35">
      <c r="A146" s="79">
        <v>45341</v>
      </c>
      <c r="B146" s="80">
        <v>26.703049999983332</v>
      </c>
      <c r="C146" s="80">
        <v>31.379389999997787</v>
      </c>
      <c r="D146" s="41"/>
    </row>
    <row r="147" spans="1:4" x14ac:dyDescent="0.35">
      <c r="A147" s="79">
        <v>45342</v>
      </c>
      <c r="B147" s="80">
        <v>37.175909999997309</v>
      </c>
      <c r="C147" s="80">
        <v>27.810570000012159</v>
      </c>
      <c r="D147" s="41"/>
    </row>
    <row r="148" spans="1:4" x14ac:dyDescent="0.35">
      <c r="A148" s="79">
        <v>45343</v>
      </c>
      <c r="B148" s="80">
        <v>66.709569999997299</v>
      </c>
      <c r="C148" s="80">
        <v>20.133889999978912</v>
      </c>
      <c r="D148" s="41"/>
    </row>
    <row r="149" spans="1:4" x14ac:dyDescent="0.35">
      <c r="A149" s="79">
        <v>45344</v>
      </c>
      <c r="B149" s="80">
        <v>66.173499999993552</v>
      </c>
      <c r="C149" s="80">
        <v>29.734510000031307</v>
      </c>
      <c r="D149" s="41"/>
    </row>
    <row r="150" spans="1:4" x14ac:dyDescent="0.35">
      <c r="A150" s="79">
        <v>45345</v>
      </c>
      <c r="B150" s="80">
        <v>57.15232000003239</v>
      </c>
      <c r="C150" s="80">
        <v>45.402189999976088</v>
      </c>
      <c r="D150" s="41"/>
    </row>
    <row r="151" spans="1:4" x14ac:dyDescent="0.35">
      <c r="A151" s="79">
        <v>45346</v>
      </c>
      <c r="B151" s="80">
        <v>43.321389999993272</v>
      </c>
      <c r="C151" s="80">
        <v>58.065629999970433</v>
      </c>
      <c r="D151" s="41"/>
    </row>
    <row r="152" spans="1:4" x14ac:dyDescent="0.35">
      <c r="A152" s="79">
        <v>45347</v>
      </c>
      <c r="B152" s="80">
        <v>35.929080000029785</v>
      </c>
      <c r="C152" s="80">
        <v>41.623680000010559</v>
      </c>
      <c r="D152" s="41"/>
    </row>
    <row r="153" spans="1:4" x14ac:dyDescent="0.35">
      <c r="A153" s="79">
        <v>45348</v>
      </c>
      <c r="B153" s="80">
        <v>54.519999999977081</v>
      </c>
      <c r="C153" s="80">
        <v>52.712590000012668</v>
      </c>
      <c r="D153" s="41"/>
    </row>
    <row r="154" spans="1:4" x14ac:dyDescent="0.35">
      <c r="A154" s="79">
        <v>45349</v>
      </c>
      <c r="B154" s="80">
        <v>88.17914000002105</v>
      </c>
      <c r="C154" s="80">
        <v>63.404979999977805</v>
      </c>
      <c r="D154" s="41"/>
    </row>
    <row r="155" spans="1:4" x14ac:dyDescent="0.35">
      <c r="A155" s="79">
        <v>45350</v>
      </c>
      <c r="B155" s="80">
        <v>90.816570000055748</v>
      </c>
      <c r="C155" s="80">
        <v>47.15685000003748</v>
      </c>
      <c r="D155" s="41"/>
    </row>
    <row r="156" spans="1:4" x14ac:dyDescent="0.35">
      <c r="A156" s="79">
        <v>45351</v>
      </c>
      <c r="B156" s="80"/>
      <c r="C156" s="80">
        <v>46.470470000001733</v>
      </c>
      <c r="D156" s="41"/>
    </row>
    <row r="157" spans="1:4" x14ac:dyDescent="0.35">
      <c r="A157" s="79">
        <v>45352</v>
      </c>
      <c r="B157" s="80">
        <v>87.507860000025929</v>
      </c>
      <c r="C157" s="80">
        <v>39.67316999998922</v>
      </c>
      <c r="D157" s="41"/>
    </row>
    <row r="158" spans="1:4" x14ac:dyDescent="0.35">
      <c r="A158" s="79">
        <v>45353</v>
      </c>
      <c r="B158" s="80">
        <v>92.305549999978155</v>
      </c>
      <c r="C158" s="80">
        <v>36.483790000023852</v>
      </c>
      <c r="D158" s="41"/>
    </row>
    <row r="159" spans="1:4" x14ac:dyDescent="0.35">
      <c r="A159" s="79">
        <v>45354</v>
      </c>
      <c r="B159" s="80">
        <v>84.843230000013506</v>
      </c>
      <c r="C159" s="80">
        <v>52.25736999995415</v>
      </c>
      <c r="D159" s="41"/>
    </row>
    <row r="160" spans="1:4" x14ac:dyDescent="0.35">
      <c r="A160" s="79">
        <v>45355</v>
      </c>
      <c r="B160" s="80">
        <v>73.505959999997344</v>
      </c>
      <c r="C160" s="80">
        <v>48.689419999991507</v>
      </c>
      <c r="D160" s="41"/>
    </row>
    <row r="161" spans="1:4" x14ac:dyDescent="0.35">
      <c r="A161" s="79">
        <v>45356</v>
      </c>
      <c r="B161" s="80">
        <v>76.737270000000947</v>
      </c>
      <c r="C161" s="80">
        <v>61.858330000006362</v>
      </c>
      <c r="D161" s="41"/>
    </row>
    <row r="162" spans="1:4" x14ac:dyDescent="0.35">
      <c r="A162" s="79">
        <v>45357</v>
      </c>
      <c r="B162" s="80">
        <v>80.100189999995919</v>
      </c>
      <c r="C162" s="80">
        <v>60.854670000032101</v>
      </c>
      <c r="D162" s="41"/>
    </row>
    <row r="163" spans="1:4" x14ac:dyDescent="0.35">
      <c r="A163" s="79">
        <v>45358</v>
      </c>
      <c r="B163" s="80">
        <v>86.230279999985186</v>
      </c>
      <c r="C163" s="80">
        <v>35.51613999997106</v>
      </c>
      <c r="D163" s="41"/>
    </row>
    <row r="164" spans="1:4" x14ac:dyDescent="0.35">
      <c r="A164" s="79">
        <v>45359</v>
      </c>
      <c r="B164" s="80">
        <v>74.778560000002457</v>
      </c>
      <c r="C164" s="80">
        <v>22.408291270363414</v>
      </c>
      <c r="D164" s="41"/>
    </row>
    <row r="165" spans="1:4" x14ac:dyDescent="0.35">
      <c r="A165" s="79">
        <v>45360</v>
      </c>
      <c r="B165" s="80">
        <v>55.163209999999744</v>
      </c>
      <c r="C165" s="80">
        <v>17.964140000003038</v>
      </c>
      <c r="D165" s="41"/>
    </row>
    <row r="166" spans="1:4" x14ac:dyDescent="0.35">
      <c r="A166" s="79">
        <v>45361</v>
      </c>
      <c r="B166" s="80">
        <v>61.29578999999471</v>
      </c>
      <c r="C166" s="80">
        <v>25.908980000003567</v>
      </c>
      <c r="D166" s="41"/>
    </row>
    <row r="167" spans="1:4" x14ac:dyDescent="0.35">
      <c r="A167" s="79">
        <v>45362</v>
      </c>
      <c r="B167" s="80">
        <v>46.509739999992114</v>
      </c>
      <c r="C167" s="80">
        <v>64.399799999956826</v>
      </c>
      <c r="D167" s="41"/>
    </row>
    <row r="168" spans="1:4" x14ac:dyDescent="0.35">
      <c r="A168" s="79">
        <v>45363</v>
      </c>
      <c r="B168" s="80">
        <v>16.955590000006428</v>
      </c>
      <c r="C168" s="80">
        <v>48.214830000030908</v>
      </c>
      <c r="D168" s="41"/>
    </row>
    <row r="169" spans="1:4" x14ac:dyDescent="0.35">
      <c r="A169" s="79">
        <v>45364</v>
      </c>
      <c r="B169" s="80">
        <v>18.865320000017217</v>
      </c>
      <c r="C169" s="80">
        <v>27.800822540657805</v>
      </c>
      <c r="D169" s="41"/>
    </row>
    <row r="170" spans="1:4" x14ac:dyDescent="0.35">
      <c r="A170" s="79">
        <v>45365</v>
      </c>
      <c r="B170" s="80">
        <v>45.402779999980631</v>
      </c>
      <c r="C170" s="80">
        <v>26.756880253541212</v>
      </c>
      <c r="D170" s="41"/>
    </row>
    <row r="171" spans="1:4" x14ac:dyDescent="0.35">
      <c r="A171" s="79">
        <v>45366</v>
      </c>
      <c r="B171" s="80">
        <v>58.301730000016455</v>
      </c>
      <c r="C171" s="80">
        <v>22.697171524408439</v>
      </c>
      <c r="D171" s="41"/>
    </row>
    <row r="172" spans="1:4" x14ac:dyDescent="0.35">
      <c r="A172" s="79">
        <v>45367</v>
      </c>
      <c r="B172" s="80">
        <v>28.735269999978712</v>
      </c>
      <c r="C172" s="80">
        <v>30.466879999991409</v>
      </c>
      <c r="D172" s="41"/>
    </row>
    <row r="173" spans="1:4" x14ac:dyDescent="0.35">
      <c r="A173" s="79">
        <v>45368</v>
      </c>
      <c r="B173" s="80">
        <v>53.093980000007711</v>
      </c>
      <c r="C173" s="80">
        <v>25.130050000006197</v>
      </c>
      <c r="D173" s="41"/>
    </row>
    <row r="174" spans="1:4" x14ac:dyDescent="0.35">
      <c r="A174" s="79">
        <v>45369</v>
      </c>
      <c r="B174" s="80">
        <v>38.891040000010364</v>
      </c>
      <c r="C174" s="80">
        <v>34.035039999959672</v>
      </c>
      <c r="D174" s="41"/>
    </row>
    <row r="175" spans="1:4" x14ac:dyDescent="0.35">
      <c r="A175" s="79">
        <v>45370</v>
      </c>
      <c r="B175" s="80">
        <v>46.543439999988848</v>
      </c>
      <c r="C175" s="80">
        <v>47.180530000000388</v>
      </c>
      <c r="D175" s="41"/>
    </row>
    <row r="176" spans="1:4" x14ac:dyDescent="0.35">
      <c r="A176" s="79">
        <v>45371</v>
      </c>
      <c r="B176" s="80">
        <v>54.024850000010858</v>
      </c>
      <c r="C176" s="80">
        <v>58.758080000003034</v>
      </c>
      <c r="D176" s="41"/>
    </row>
    <row r="177" spans="1:4" x14ac:dyDescent="0.35">
      <c r="A177" s="79">
        <v>45372</v>
      </c>
      <c r="B177" s="80">
        <v>29.281809999998398</v>
      </c>
      <c r="C177" s="80">
        <v>27.393912794740753</v>
      </c>
      <c r="D177" s="41"/>
    </row>
    <row r="178" spans="1:4" x14ac:dyDescent="0.35">
      <c r="A178" s="79">
        <v>45373</v>
      </c>
      <c r="B178" s="80">
        <v>20.081250000003429</v>
      </c>
      <c r="C178" s="80">
        <v>18.780380000008648</v>
      </c>
      <c r="D178" s="41"/>
    </row>
    <row r="179" spans="1:4" x14ac:dyDescent="0.35">
      <c r="A179" s="79">
        <v>45374</v>
      </c>
      <c r="B179" s="80">
        <v>21.253879999998663</v>
      </c>
      <c r="C179" s="80">
        <v>13.063019999970457</v>
      </c>
      <c r="D179" s="41"/>
    </row>
    <row r="180" spans="1:4" x14ac:dyDescent="0.35">
      <c r="A180" s="79">
        <v>45375</v>
      </c>
      <c r="B180" s="80">
        <v>13.786989999977884</v>
      </c>
      <c r="C180" s="80">
        <v>29.767700000026995</v>
      </c>
      <c r="D180" s="41"/>
    </row>
    <row r="181" spans="1:4" x14ac:dyDescent="0.35">
      <c r="A181" s="79">
        <v>45376</v>
      </c>
      <c r="B181" s="80">
        <v>26.866639999967081</v>
      </c>
      <c r="C181" s="80">
        <v>41.513720000011205</v>
      </c>
      <c r="D181" s="41"/>
    </row>
    <row r="182" spans="1:4" x14ac:dyDescent="0.35">
      <c r="A182" s="79">
        <v>45377</v>
      </c>
      <c r="B182" s="80">
        <v>32.30269000007965</v>
      </c>
      <c r="C182" s="80">
        <v>40.996480762195489</v>
      </c>
      <c r="D182" s="41"/>
    </row>
    <row r="183" spans="1:4" x14ac:dyDescent="0.35">
      <c r="A183" s="79">
        <v>45378</v>
      </c>
      <c r="B183" s="80">
        <v>60.529030000000319</v>
      </c>
      <c r="C183" s="80">
        <v>22.885512032499875</v>
      </c>
      <c r="D183" s="41"/>
    </row>
    <row r="184" spans="1:4" x14ac:dyDescent="0.35">
      <c r="A184" s="79">
        <v>45379</v>
      </c>
      <c r="B184" s="80">
        <v>43.723359999895699</v>
      </c>
      <c r="C184" s="80">
        <v>17.976030000014596</v>
      </c>
      <c r="D184" s="41"/>
    </row>
    <row r="185" spans="1:4" x14ac:dyDescent="0.35">
      <c r="A185" s="79">
        <v>45380</v>
      </c>
      <c r="B185" s="80">
        <v>38.247560000004874</v>
      </c>
      <c r="C185" s="80">
        <v>22.54974999997518</v>
      </c>
      <c r="D185" s="41"/>
    </row>
    <row r="186" spans="1:4" x14ac:dyDescent="0.35">
      <c r="A186" s="79">
        <v>45381</v>
      </c>
      <c r="B186" s="80">
        <v>31.52465000004182</v>
      </c>
      <c r="C186" s="80">
        <v>31.769599999984877</v>
      </c>
      <c r="D186" s="41"/>
    </row>
    <row r="187" spans="1:4" x14ac:dyDescent="0.35">
      <c r="A187" s="79">
        <v>45382</v>
      </c>
      <c r="B187" s="80">
        <v>38.957220000032819</v>
      </c>
      <c r="C187" s="80">
        <v>20.351600000021271</v>
      </c>
      <c r="D187" s="41"/>
    </row>
  </sheetData>
  <mergeCells count="1">
    <mergeCell ref="B3:C3"/>
  </mergeCells>
  <hyperlinks>
    <hyperlink ref="A1" location="Contents!A1" display="Back to contents page" xr:uid="{6EA4B35D-F7D4-430C-B2E8-95874B2FC355}"/>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A458-3650-434D-A602-28066F776467}">
  <sheetPr codeName="Sheet10"/>
  <dimension ref="A1:F29"/>
  <sheetViews>
    <sheetView workbookViewId="0">
      <selection activeCell="J23" sqref="J23"/>
    </sheetView>
  </sheetViews>
  <sheetFormatPr defaultRowHeight="14.5" x14ac:dyDescent="0.35"/>
  <cols>
    <col min="1" max="1" width="16.81640625" customWidth="1"/>
    <col min="2" max="2" width="11.81640625" customWidth="1"/>
    <col min="3" max="3" width="13.453125" customWidth="1"/>
    <col min="4" max="4" width="13.81640625" customWidth="1"/>
  </cols>
  <sheetData>
    <row r="1" spans="1:6" x14ac:dyDescent="0.35">
      <c r="A1" s="34" t="s">
        <v>298</v>
      </c>
    </row>
    <row r="2" spans="1:6" x14ac:dyDescent="0.35">
      <c r="A2" s="56" t="s">
        <v>252</v>
      </c>
      <c r="B2" s="56"/>
      <c r="C2" s="56"/>
      <c r="D2" s="56"/>
      <c r="F2" t="s">
        <v>319</v>
      </c>
    </row>
    <row r="3" spans="1:6" x14ac:dyDescent="0.35">
      <c r="A3" s="57"/>
      <c r="B3" s="129" t="s">
        <v>9</v>
      </c>
      <c r="C3" s="129"/>
      <c r="D3" s="56"/>
    </row>
    <row r="4" spans="1:6" ht="26" x14ac:dyDescent="0.35">
      <c r="A4" s="49" t="s">
        <v>83</v>
      </c>
      <c r="B4" s="49" t="s">
        <v>77</v>
      </c>
      <c r="C4" s="49" t="s">
        <v>76</v>
      </c>
      <c r="D4" s="56"/>
    </row>
    <row r="5" spans="1:6" x14ac:dyDescent="0.35">
      <c r="A5" s="51" t="s">
        <v>79</v>
      </c>
      <c r="B5" s="68">
        <v>100</v>
      </c>
      <c r="C5" s="68">
        <f>B5</f>
        <v>100</v>
      </c>
      <c r="D5" s="56"/>
    </row>
    <row r="6" spans="1:6" x14ac:dyDescent="0.35">
      <c r="A6" s="51" t="s">
        <v>38</v>
      </c>
      <c r="B6" s="68">
        <v>141</v>
      </c>
      <c r="C6" s="68">
        <f t="shared" ref="C6:C7" si="0">B6</f>
        <v>141</v>
      </c>
      <c r="D6" s="56"/>
    </row>
    <row r="7" spans="1:6" x14ac:dyDescent="0.35">
      <c r="A7" s="51" t="s">
        <v>12</v>
      </c>
      <c r="B7" s="68">
        <v>150</v>
      </c>
      <c r="C7" s="68">
        <f t="shared" si="0"/>
        <v>150</v>
      </c>
      <c r="D7" s="56"/>
    </row>
    <row r="8" spans="1:6" x14ac:dyDescent="0.35">
      <c r="A8" s="51" t="s">
        <v>13</v>
      </c>
      <c r="B8" s="70">
        <v>112</v>
      </c>
      <c r="C8" s="70">
        <v>89</v>
      </c>
      <c r="D8" s="56"/>
    </row>
    <row r="9" spans="1:6" x14ac:dyDescent="0.35">
      <c r="A9" s="51" t="s">
        <v>14</v>
      </c>
      <c r="B9" s="70">
        <v>121</v>
      </c>
      <c r="C9" s="70">
        <v>121</v>
      </c>
      <c r="D9" s="56"/>
    </row>
    <row r="10" spans="1:6" x14ac:dyDescent="0.35">
      <c r="A10" s="51" t="s">
        <v>16</v>
      </c>
      <c r="B10" s="70">
        <f>SUM(B5:B9)</f>
        <v>624</v>
      </c>
      <c r="C10" s="70">
        <f>SUM(C5:C9)</f>
        <v>601</v>
      </c>
      <c r="D10" s="56"/>
    </row>
    <row r="11" spans="1:6" x14ac:dyDescent="0.35">
      <c r="A11" s="56"/>
      <c r="B11" s="56"/>
      <c r="C11" s="56"/>
      <c r="D11" s="56"/>
    </row>
    <row r="12" spans="1:6" x14ac:dyDescent="0.35">
      <c r="A12" s="56"/>
      <c r="B12" s="56"/>
      <c r="C12" s="56"/>
      <c r="D12" s="56"/>
    </row>
    <row r="13" spans="1:6" x14ac:dyDescent="0.35">
      <c r="A13" s="56" t="s">
        <v>253</v>
      </c>
      <c r="B13" s="56"/>
      <c r="C13" s="56"/>
      <c r="D13" s="56"/>
    </row>
    <row r="14" spans="1:6" ht="26" x14ac:dyDescent="0.35">
      <c r="A14" s="49" t="s">
        <v>117</v>
      </c>
      <c r="B14" s="49" t="s">
        <v>8</v>
      </c>
      <c r="C14" s="49" t="s">
        <v>9</v>
      </c>
      <c r="D14" s="49" t="s">
        <v>76</v>
      </c>
    </row>
    <row r="15" spans="1:6" x14ac:dyDescent="0.35">
      <c r="A15" s="51" t="s">
        <v>79</v>
      </c>
      <c r="B15" s="68">
        <v>117</v>
      </c>
      <c r="C15" s="68">
        <v>100</v>
      </c>
      <c r="D15" s="68">
        <f>C15</f>
        <v>100</v>
      </c>
    </row>
    <row r="16" spans="1:6" x14ac:dyDescent="0.35">
      <c r="A16" s="51" t="s">
        <v>38</v>
      </c>
      <c r="B16" s="68">
        <v>141</v>
      </c>
      <c r="C16" s="68">
        <v>141</v>
      </c>
      <c r="D16" s="68">
        <f t="shared" ref="D16:D17" si="1">C16</f>
        <v>141</v>
      </c>
    </row>
    <row r="17" spans="1:4" x14ac:dyDescent="0.35">
      <c r="A17" s="51" t="s">
        <v>12</v>
      </c>
      <c r="B17" s="68">
        <v>150</v>
      </c>
      <c r="C17" s="68">
        <v>150</v>
      </c>
      <c r="D17" s="68">
        <f t="shared" si="1"/>
        <v>150</v>
      </c>
    </row>
    <row r="18" spans="1:4" x14ac:dyDescent="0.35">
      <c r="A18" s="51" t="s">
        <v>13</v>
      </c>
      <c r="B18" s="68">
        <v>125</v>
      </c>
      <c r="C18" s="70">
        <v>112</v>
      </c>
      <c r="D18" s="70">
        <v>89</v>
      </c>
    </row>
    <row r="19" spans="1:4" x14ac:dyDescent="0.35">
      <c r="A19" s="51" t="s">
        <v>14</v>
      </c>
      <c r="B19" s="68">
        <v>124</v>
      </c>
      <c r="C19" s="70">
        <v>121</v>
      </c>
      <c r="D19" s="70">
        <v>121</v>
      </c>
    </row>
    <row r="20" spans="1:4" x14ac:dyDescent="0.35">
      <c r="A20" s="51" t="s">
        <v>16</v>
      </c>
      <c r="B20" s="68">
        <f>SUM(B15:B19)</f>
        <v>657</v>
      </c>
      <c r="C20" s="70">
        <f>SUM(C15:C19)</f>
        <v>624</v>
      </c>
      <c r="D20" s="70">
        <f>SUM(D15:D19)</f>
        <v>601</v>
      </c>
    </row>
    <row r="21" spans="1:4" x14ac:dyDescent="0.35">
      <c r="A21" s="56"/>
      <c r="B21" s="56"/>
      <c r="C21" s="56"/>
      <c r="D21" s="56"/>
    </row>
    <row r="22" spans="1:4" x14ac:dyDescent="0.35">
      <c r="A22" s="56" t="s">
        <v>254</v>
      </c>
      <c r="B22" s="56"/>
      <c r="C22" s="56"/>
      <c r="D22" s="56"/>
    </row>
    <row r="23" spans="1:4" ht="26" x14ac:dyDescent="0.35">
      <c r="A23" s="49" t="s">
        <v>246</v>
      </c>
      <c r="B23" s="49" t="s">
        <v>8</v>
      </c>
      <c r="C23" s="49" t="s">
        <v>9</v>
      </c>
      <c r="D23" s="49" t="s">
        <v>76</v>
      </c>
    </row>
    <row r="24" spans="1:4" x14ac:dyDescent="0.35">
      <c r="A24" s="51" t="s">
        <v>79</v>
      </c>
      <c r="B24" s="68">
        <f>B15*11</f>
        <v>1287</v>
      </c>
      <c r="C24" s="68">
        <f t="shared" ref="C24:D24" si="2">C15*11</f>
        <v>1100</v>
      </c>
      <c r="D24" s="68">
        <f t="shared" si="2"/>
        <v>1100</v>
      </c>
    </row>
    <row r="25" spans="1:4" x14ac:dyDescent="0.35">
      <c r="A25" s="51" t="s">
        <v>38</v>
      </c>
      <c r="B25" s="68">
        <f t="shared" ref="B25:D29" si="3">B16*11</f>
        <v>1551</v>
      </c>
      <c r="C25" s="68">
        <f t="shared" si="3"/>
        <v>1551</v>
      </c>
      <c r="D25" s="68">
        <f t="shared" si="3"/>
        <v>1551</v>
      </c>
    </row>
    <row r="26" spans="1:4" x14ac:dyDescent="0.35">
      <c r="A26" s="51" t="s">
        <v>12</v>
      </c>
      <c r="B26" s="68">
        <f t="shared" si="3"/>
        <v>1650</v>
      </c>
      <c r="C26" s="68">
        <f t="shared" si="3"/>
        <v>1650</v>
      </c>
      <c r="D26" s="68">
        <f t="shared" si="3"/>
        <v>1650</v>
      </c>
    </row>
    <row r="27" spans="1:4" x14ac:dyDescent="0.35">
      <c r="A27" s="51" t="s">
        <v>13</v>
      </c>
      <c r="B27" s="68">
        <f t="shared" si="3"/>
        <v>1375</v>
      </c>
      <c r="C27" s="70">
        <f t="shared" si="3"/>
        <v>1232</v>
      </c>
      <c r="D27" s="70">
        <f t="shared" si="3"/>
        <v>979</v>
      </c>
    </row>
    <row r="28" spans="1:4" x14ac:dyDescent="0.35">
      <c r="A28" s="51" t="s">
        <v>14</v>
      </c>
      <c r="B28" s="68">
        <f t="shared" si="3"/>
        <v>1364</v>
      </c>
      <c r="C28" s="70">
        <f t="shared" si="3"/>
        <v>1331</v>
      </c>
      <c r="D28" s="70">
        <f t="shared" si="3"/>
        <v>1331</v>
      </c>
    </row>
    <row r="29" spans="1:4" x14ac:dyDescent="0.35">
      <c r="A29" s="51" t="s">
        <v>16</v>
      </c>
      <c r="B29" s="68">
        <f t="shared" si="3"/>
        <v>7227</v>
      </c>
      <c r="C29" s="70">
        <f t="shared" si="3"/>
        <v>6864</v>
      </c>
      <c r="D29" s="70">
        <f t="shared" si="3"/>
        <v>6611</v>
      </c>
    </row>
  </sheetData>
  <mergeCells count="1">
    <mergeCell ref="B3:C3"/>
  </mergeCells>
  <hyperlinks>
    <hyperlink ref="A1" location="Contents!A1" display="Back to contents page" xr:uid="{5F2524EB-C19B-47CD-B3E6-248E0BBF4C4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2C692-087C-4DC4-BEB3-B08A0E5EE250}">
  <sheetPr codeName="Sheet11"/>
  <dimension ref="A1:R28"/>
  <sheetViews>
    <sheetView workbookViewId="0">
      <selection activeCell="O19" sqref="O19:Q19"/>
    </sheetView>
  </sheetViews>
  <sheetFormatPr defaultRowHeight="14.5" x14ac:dyDescent="0.35"/>
  <cols>
    <col min="1" max="1" width="20.54296875" customWidth="1"/>
    <col min="2" max="2" width="11.1796875" customWidth="1"/>
    <col min="3" max="3" width="15.453125" customWidth="1"/>
    <col min="5" max="5" width="9.26953125" customWidth="1"/>
    <col min="15" max="15" width="30.1796875" customWidth="1"/>
    <col min="16" max="17" width="9.1796875" customWidth="1"/>
  </cols>
  <sheetData>
    <row r="1" spans="1:18" x14ac:dyDescent="0.35">
      <c r="A1" s="34" t="s">
        <v>298</v>
      </c>
    </row>
    <row r="2" spans="1:18" x14ac:dyDescent="0.35">
      <c r="A2" t="s">
        <v>321</v>
      </c>
      <c r="G2" t="s">
        <v>323</v>
      </c>
    </row>
    <row r="3" spans="1:18" x14ac:dyDescent="0.35">
      <c r="A3" s="130" t="s">
        <v>3</v>
      </c>
      <c r="B3" s="130"/>
      <c r="C3" s="130" t="s">
        <v>78</v>
      </c>
      <c r="D3" s="130"/>
      <c r="E3" s="130"/>
      <c r="O3" t="s">
        <v>255</v>
      </c>
    </row>
    <row r="4" spans="1:18" ht="46.5" customHeight="1" x14ac:dyDescent="0.35">
      <c r="A4" s="130"/>
      <c r="B4" s="130"/>
      <c r="C4" s="51"/>
      <c r="D4" s="51" t="s">
        <v>81</v>
      </c>
      <c r="E4" s="51" t="s">
        <v>82</v>
      </c>
      <c r="O4" s="51" t="s">
        <v>87</v>
      </c>
      <c r="P4" s="51" t="s">
        <v>8</v>
      </c>
      <c r="Q4" s="51" t="s">
        <v>9</v>
      </c>
      <c r="R4" s="52"/>
    </row>
    <row r="5" spans="1:18" x14ac:dyDescent="0.35">
      <c r="A5" s="51" t="s">
        <v>4</v>
      </c>
      <c r="B5" s="68">
        <f>'Figure 4 &amp; Table 4'!C5</f>
        <v>326</v>
      </c>
      <c r="C5" s="51" t="s">
        <v>79</v>
      </c>
      <c r="D5" s="68">
        <f>'Table 5 &amp; Figure 5'!C5</f>
        <v>100</v>
      </c>
      <c r="E5" s="68">
        <f>D5</f>
        <v>100</v>
      </c>
      <c r="O5" s="51" t="s">
        <v>88</v>
      </c>
      <c r="P5" s="68">
        <f>'Figure 4 &amp; Table 4'!B9</f>
        <v>460</v>
      </c>
      <c r="Q5" s="68">
        <f>B10</f>
        <v>474</v>
      </c>
      <c r="R5" s="52"/>
    </row>
    <row r="6" spans="1:18" x14ac:dyDescent="0.35">
      <c r="A6" s="51" t="s">
        <v>10</v>
      </c>
      <c r="B6" s="68">
        <f>'Figure 4 &amp; Table 4'!C6</f>
        <v>30</v>
      </c>
      <c r="C6" s="51" t="s">
        <v>38</v>
      </c>
      <c r="D6" s="68">
        <f>'Table 5 &amp; Figure 5'!C6</f>
        <v>141</v>
      </c>
      <c r="E6" s="68">
        <f t="shared" ref="E6:E9" si="0">D6</f>
        <v>141</v>
      </c>
      <c r="O6" s="51" t="s">
        <v>89</v>
      </c>
      <c r="P6" s="68">
        <v>497</v>
      </c>
      <c r="Q6" s="69">
        <f>D5+D6+D7+D8</f>
        <v>480</v>
      </c>
      <c r="R6" s="52"/>
    </row>
    <row r="7" spans="1:18" x14ac:dyDescent="0.35">
      <c r="A7" s="51" t="s">
        <v>5</v>
      </c>
      <c r="B7" s="68">
        <f>'Figure 4 &amp; Table 4'!C7</f>
        <v>88</v>
      </c>
      <c r="C7" s="51" t="s">
        <v>12</v>
      </c>
      <c r="D7" s="68">
        <f>'Table 5 &amp; Figure 5'!C7</f>
        <v>150</v>
      </c>
      <c r="E7" s="68">
        <f>D7-Q10</f>
        <v>78</v>
      </c>
      <c r="O7" s="51" t="s">
        <v>90</v>
      </c>
      <c r="P7" s="68">
        <v>124</v>
      </c>
      <c r="Q7" s="69">
        <f>D9</f>
        <v>121</v>
      </c>
      <c r="R7" s="52"/>
    </row>
    <row r="8" spans="1:18" x14ac:dyDescent="0.35">
      <c r="A8" s="51" t="s">
        <v>6</v>
      </c>
      <c r="B8" s="70">
        <f>'Figure 4 &amp; Table 4'!C8</f>
        <v>30</v>
      </c>
      <c r="C8" s="51" t="s">
        <v>13</v>
      </c>
      <c r="D8" s="70">
        <f>'Table 5 &amp; Figure 5'!C8</f>
        <v>89</v>
      </c>
      <c r="E8" s="70">
        <f t="shared" si="0"/>
        <v>89</v>
      </c>
      <c r="O8" s="51" t="s">
        <v>91</v>
      </c>
      <c r="P8" s="68">
        <v>621</v>
      </c>
      <c r="Q8" s="69">
        <f>Q6+Q7</f>
        <v>601</v>
      </c>
      <c r="R8" s="52"/>
    </row>
    <row r="9" spans="1:18" x14ac:dyDescent="0.35">
      <c r="A9" s="51"/>
      <c r="B9" s="70"/>
      <c r="C9" s="51" t="s">
        <v>14</v>
      </c>
      <c r="D9" s="70">
        <f>'Table 5 &amp; Figure 5'!C9</f>
        <v>121</v>
      </c>
      <c r="E9" s="70">
        <f t="shared" si="0"/>
        <v>121</v>
      </c>
      <c r="O9" s="51" t="s">
        <v>92</v>
      </c>
      <c r="P9" s="68">
        <f>P8-P5</f>
        <v>161</v>
      </c>
      <c r="Q9" s="69">
        <f>Q8-Q5</f>
        <v>127</v>
      </c>
      <c r="R9" s="52"/>
    </row>
    <row r="10" spans="1:18" x14ac:dyDescent="0.35">
      <c r="A10" s="51" t="s">
        <v>7</v>
      </c>
      <c r="B10" s="70">
        <f>'Figure 4 &amp; Table 4'!C9</f>
        <v>474</v>
      </c>
      <c r="C10" s="51" t="s">
        <v>16</v>
      </c>
      <c r="D10" s="70">
        <f>'Table 5 &amp; Figure 5'!C10</f>
        <v>601</v>
      </c>
      <c r="E10" s="70">
        <f>SUM(E5:E9)</f>
        <v>529</v>
      </c>
      <c r="O10" s="51" t="s">
        <v>262</v>
      </c>
      <c r="P10" s="69">
        <v>72</v>
      </c>
      <c r="Q10" s="69">
        <v>72</v>
      </c>
      <c r="R10" s="52"/>
    </row>
    <row r="11" spans="1:18" x14ac:dyDescent="0.35">
      <c r="A11" s="52"/>
      <c r="B11" s="52"/>
      <c r="C11" s="52"/>
      <c r="D11" s="52"/>
      <c r="E11" s="52"/>
      <c r="O11" s="51" t="s">
        <v>93</v>
      </c>
      <c r="P11" s="69">
        <f>P9-P10</f>
        <v>89</v>
      </c>
      <c r="Q11" s="69">
        <f>Q9-Q10</f>
        <v>55</v>
      </c>
      <c r="R11" s="52"/>
    </row>
    <row r="12" spans="1:18" x14ac:dyDescent="0.35">
      <c r="A12" s="52"/>
      <c r="B12" s="52"/>
      <c r="C12" s="52"/>
      <c r="D12" s="52"/>
      <c r="E12" s="52"/>
      <c r="O12" s="52"/>
      <c r="P12" s="52"/>
      <c r="Q12" s="52"/>
      <c r="R12" s="52"/>
    </row>
    <row r="13" spans="1:18" x14ac:dyDescent="0.35">
      <c r="A13" s="52"/>
      <c r="B13" s="52"/>
      <c r="C13" s="52"/>
      <c r="D13" s="52"/>
      <c r="E13" s="52"/>
      <c r="O13" s="52"/>
      <c r="P13" s="52"/>
      <c r="Q13" s="52"/>
      <c r="R13" s="52"/>
    </row>
    <row r="14" spans="1:18" x14ac:dyDescent="0.35">
      <c r="A14" s="52"/>
      <c r="B14" s="52"/>
      <c r="C14" s="52"/>
      <c r="D14" s="52"/>
      <c r="E14" s="52"/>
      <c r="O14" s="52"/>
      <c r="P14" s="52"/>
      <c r="Q14" s="52"/>
      <c r="R14" s="52"/>
    </row>
    <row r="15" spans="1:18" x14ac:dyDescent="0.35">
      <c r="A15" s="52" t="s">
        <v>322</v>
      </c>
      <c r="B15" s="52"/>
      <c r="C15" s="52"/>
      <c r="D15" s="52"/>
      <c r="E15" s="52"/>
      <c r="O15" s="52"/>
      <c r="P15" s="52"/>
      <c r="Q15" s="52"/>
      <c r="R15" s="52"/>
    </row>
    <row r="16" spans="1:18" ht="28" x14ac:dyDescent="0.35">
      <c r="A16" s="67" t="s">
        <v>3</v>
      </c>
      <c r="B16" s="130" t="s">
        <v>78</v>
      </c>
      <c r="C16" s="130"/>
      <c r="D16" s="67" t="s">
        <v>3</v>
      </c>
      <c r="E16" s="52"/>
      <c r="O16" s="52"/>
      <c r="P16" s="52"/>
      <c r="Q16" s="52"/>
      <c r="R16" s="52"/>
    </row>
    <row r="17" spans="1:18" ht="56" x14ac:dyDescent="0.35">
      <c r="A17" s="67" t="s">
        <v>3</v>
      </c>
      <c r="B17" s="51" t="s">
        <v>86</v>
      </c>
      <c r="C17" s="51" t="s">
        <v>85</v>
      </c>
      <c r="D17" s="67" t="s">
        <v>3</v>
      </c>
      <c r="E17" s="52"/>
      <c r="O17" s="52"/>
      <c r="P17" s="52"/>
      <c r="Q17" s="52"/>
      <c r="R17" s="52"/>
    </row>
    <row r="18" spans="1:18" x14ac:dyDescent="0.35">
      <c r="A18" s="51" t="s">
        <v>4</v>
      </c>
      <c r="B18" s="68"/>
      <c r="C18" s="68"/>
      <c r="D18" s="70">
        <f>B5</f>
        <v>326</v>
      </c>
      <c r="E18" s="52"/>
      <c r="O18" s="52" t="s">
        <v>256</v>
      </c>
      <c r="P18" s="52"/>
      <c r="Q18" s="52"/>
      <c r="R18" s="52"/>
    </row>
    <row r="19" spans="1:18" x14ac:dyDescent="0.35">
      <c r="A19" s="51" t="s">
        <v>10</v>
      </c>
      <c r="B19" s="68"/>
      <c r="C19" s="68"/>
      <c r="D19" s="68">
        <f>B6</f>
        <v>30</v>
      </c>
      <c r="E19" s="52"/>
      <c r="O19" s="51" t="s">
        <v>257</v>
      </c>
      <c r="P19" s="51" t="s">
        <v>8</v>
      </c>
      <c r="Q19" s="51" t="s">
        <v>9</v>
      </c>
      <c r="R19" s="52"/>
    </row>
    <row r="20" spans="1:18" x14ac:dyDescent="0.35">
      <c r="A20" s="51" t="s">
        <v>5</v>
      </c>
      <c r="B20" s="68"/>
      <c r="C20" s="68"/>
      <c r="D20" s="68">
        <f>B7</f>
        <v>88</v>
      </c>
      <c r="E20" s="52"/>
      <c r="O20" s="51" t="s">
        <v>88</v>
      </c>
      <c r="P20" s="68">
        <f>P5*11</f>
        <v>5060</v>
      </c>
      <c r="Q20" s="68">
        <f>Q5*11</f>
        <v>5214</v>
      </c>
      <c r="R20" s="52"/>
    </row>
    <row r="21" spans="1:18" x14ac:dyDescent="0.35">
      <c r="A21" s="51" t="s">
        <v>6</v>
      </c>
      <c r="B21" s="70"/>
      <c r="C21" s="70"/>
      <c r="D21" s="68">
        <f>B8</f>
        <v>30</v>
      </c>
      <c r="E21" s="52"/>
      <c r="J21" s="7"/>
      <c r="O21" s="51" t="s">
        <v>89</v>
      </c>
      <c r="P21" s="68">
        <f t="shared" ref="P21:Q24" si="1">P6*11</f>
        <v>5467</v>
      </c>
      <c r="Q21" s="70">
        <f t="shared" si="1"/>
        <v>5280</v>
      </c>
      <c r="R21" s="52"/>
    </row>
    <row r="22" spans="1:18" x14ac:dyDescent="0.35">
      <c r="A22" s="51" t="s">
        <v>11</v>
      </c>
      <c r="B22" s="70"/>
      <c r="C22" s="70"/>
      <c r="D22" s="70">
        <f>B9</f>
        <v>0</v>
      </c>
      <c r="E22" s="52"/>
      <c r="J22" s="7"/>
      <c r="O22" s="51" t="s">
        <v>90</v>
      </c>
      <c r="P22" s="68">
        <f t="shared" si="1"/>
        <v>1364</v>
      </c>
      <c r="Q22" s="70">
        <f t="shared" si="1"/>
        <v>1331</v>
      </c>
      <c r="R22" s="52"/>
    </row>
    <row r="23" spans="1:18" x14ac:dyDescent="0.35">
      <c r="A23" s="51" t="s">
        <v>79</v>
      </c>
      <c r="B23" s="70">
        <f t="shared" ref="B23:C27" si="2">D5</f>
        <v>100</v>
      </c>
      <c r="C23" s="70">
        <f t="shared" si="2"/>
        <v>100</v>
      </c>
      <c r="D23" s="52"/>
      <c r="E23" s="52"/>
      <c r="O23" s="51" t="s">
        <v>91</v>
      </c>
      <c r="P23" s="68">
        <f t="shared" si="1"/>
        <v>6831</v>
      </c>
      <c r="Q23" s="70">
        <f t="shared" si="1"/>
        <v>6611</v>
      </c>
      <c r="R23" s="52"/>
    </row>
    <row r="24" spans="1:18" x14ac:dyDescent="0.35">
      <c r="A24" s="51" t="s">
        <v>38</v>
      </c>
      <c r="B24" s="68">
        <f t="shared" si="2"/>
        <v>141</v>
      </c>
      <c r="C24" s="68">
        <f t="shared" si="2"/>
        <v>141</v>
      </c>
      <c r="D24" s="52"/>
      <c r="E24" s="52"/>
      <c r="O24" s="51" t="s">
        <v>92</v>
      </c>
      <c r="P24" s="68">
        <f t="shared" si="1"/>
        <v>1771</v>
      </c>
      <c r="Q24" s="70">
        <f t="shared" si="1"/>
        <v>1397</v>
      </c>
      <c r="R24" s="52"/>
    </row>
    <row r="25" spans="1:18" x14ac:dyDescent="0.35">
      <c r="A25" s="51" t="s">
        <v>12</v>
      </c>
      <c r="B25" s="68">
        <f t="shared" si="2"/>
        <v>150</v>
      </c>
      <c r="C25" s="68">
        <f t="shared" si="2"/>
        <v>78</v>
      </c>
      <c r="D25" s="52"/>
      <c r="E25" s="52"/>
      <c r="O25" s="52"/>
      <c r="P25" s="52"/>
      <c r="Q25" s="52"/>
      <c r="R25" s="52"/>
    </row>
    <row r="26" spans="1:18" x14ac:dyDescent="0.35">
      <c r="A26" s="51" t="s">
        <v>13</v>
      </c>
      <c r="B26" s="68">
        <f t="shared" si="2"/>
        <v>89</v>
      </c>
      <c r="C26" s="68">
        <f t="shared" si="2"/>
        <v>89</v>
      </c>
      <c r="D26" s="52"/>
      <c r="E26" s="52"/>
    </row>
    <row r="27" spans="1:18" x14ac:dyDescent="0.35">
      <c r="A27" s="51" t="s">
        <v>14</v>
      </c>
      <c r="B27" s="70">
        <f t="shared" si="2"/>
        <v>121</v>
      </c>
      <c r="C27" s="70">
        <f t="shared" si="2"/>
        <v>121</v>
      </c>
      <c r="D27" s="52"/>
      <c r="E27" s="52"/>
    </row>
    <row r="28" spans="1:18" x14ac:dyDescent="0.35">
      <c r="A28" s="52"/>
      <c r="B28" s="52"/>
      <c r="C28" s="52"/>
      <c r="D28" s="52"/>
      <c r="E28" s="52"/>
    </row>
  </sheetData>
  <mergeCells count="3">
    <mergeCell ref="C3:E3"/>
    <mergeCell ref="A3:B4"/>
    <mergeCell ref="B16:C16"/>
  </mergeCells>
  <hyperlinks>
    <hyperlink ref="A1" location="Contents!A1" display="Back to contents page" xr:uid="{B3B04338-956D-4BAE-A4CD-5C326675E0EF}"/>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2054E-786C-45E7-9399-AF83D231F5A0}">
  <sheetPr codeName="Sheet12"/>
  <dimension ref="A1:E26"/>
  <sheetViews>
    <sheetView workbookViewId="0">
      <selection activeCell="E9" sqref="E9"/>
    </sheetView>
  </sheetViews>
  <sheetFormatPr defaultRowHeight="14.5" x14ac:dyDescent="0.35"/>
  <cols>
    <col min="1" max="1" width="20.54296875" customWidth="1"/>
    <col min="2" max="2" width="11.1796875" customWidth="1"/>
    <col min="3" max="3" width="15.453125" customWidth="1"/>
    <col min="4" max="4" width="9.1796875" bestFit="1" customWidth="1"/>
    <col min="5" max="5" width="9.26953125" customWidth="1"/>
  </cols>
  <sheetData>
    <row r="1" spans="1:5" ht="15" thickBot="1" x14ac:dyDescent="0.4"/>
    <row r="2" spans="1:5" ht="15" customHeight="1" thickBot="1" x14ac:dyDescent="0.4">
      <c r="A2" s="131" t="s">
        <v>3</v>
      </c>
      <c r="B2" s="132"/>
      <c r="C2" s="135" t="s">
        <v>78</v>
      </c>
      <c r="D2" s="136"/>
      <c r="E2" s="137"/>
    </row>
    <row r="3" spans="1:5" ht="46.5" customHeight="1" thickBot="1" x14ac:dyDescent="0.4">
      <c r="A3" s="133"/>
      <c r="B3" s="134"/>
      <c r="C3" s="22"/>
      <c r="D3" s="23" t="s">
        <v>81</v>
      </c>
      <c r="E3" s="23" t="s">
        <v>82</v>
      </c>
    </row>
    <row r="4" spans="1:5" ht="15" thickBot="1" x14ac:dyDescent="0.4">
      <c r="A4" s="24" t="s">
        <v>4</v>
      </c>
      <c r="B4" s="5">
        <f>'Figure 4 &amp; Table 4'!C5</f>
        <v>326</v>
      </c>
      <c r="C4" s="4" t="s">
        <v>79</v>
      </c>
      <c r="D4" s="5">
        <f>'Table 5 &amp; Figure 5'!C5</f>
        <v>100</v>
      </c>
      <c r="E4" s="5">
        <f>D4</f>
        <v>100</v>
      </c>
    </row>
    <row r="5" spans="1:5" ht="15" thickBot="1" x14ac:dyDescent="0.4">
      <c r="A5" s="20" t="s">
        <v>10</v>
      </c>
      <c r="B5" s="5">
        <f>'Figure 4 &amp; Table 4'!C6</f>
        <v>30</v>
      </c>
      <c r="C5" s="2" t="s">
        <v>38</v>
      </c>
      <c r="D5" s="5">
        <f>'Table 5 &amp; Figure 5'!C6</f>
        <v>141</v>
      </c>
      <c r="E5" s="5">
        <f>D5</f>
        <v>141</v>
      </c>
    </row>
    <row r="6" spans="1:5" ht="15" thickBot="1" x14ac:dyDescent="0.4">
      <c r="A6" s="20" t="s">
        <v>5</v>
      </c>
      <c r="B6" s="5">
        <f>'Figure 4 &amp; Table 4'!C7</f>
        <v>88</v>
      </c>
      <c r="C6" s="2" t="s">
        <v>12</v>
      </c>
      <c r="D6" s="5">
        <f>'Table 5 &amp; Figure 5'!C7</f>
        <v>150</v>
      </c>
      <c r="E6" s="5">
        <f>D6-B12</f>
        <v>78</v>
      </c>
    </row>
    <row r="7" spans="1:5" ht="15" thickBot="1" x14ac:dyDescent="0.4">
      <c r="A7" s="20" t="s">
        <v>6</v>
      </c>
      <c r="B7" s="5">
        <f>'Figure 4 &amp; Table 4'!C8</f>
        <v>30</v>
      </c>
      <c r="C7" s="2" t="s">
        <v>13</v>
      </c>
      <c r="D7" s="5">
        <f>'Table 5 &amp; Figure 5'!C8</f>
        <v>89</v>
      </c>
      <c r="E7" s="5">
        <f>D7</f>
        <v>89</v>
      </c>
    </row>
    <row r="8" spans="1:5" ht="15" thickBot="1" x14ac:dyDescent="0.4">
      <c r="A8" s="20" t="s">
        <v>11</v>
      </c>
      <c r="B8" s="5" t="e">
        <f>'Figure 4 &amp; Table 4'!#REF!</f>
        <v>#REF!</v>
      </c>
      <c r="C8" s="2" t="s">
        <v>14</v>
      </c>
      <c r="D8" s="5">
        <f>'Table 5 &amp; Figure 5'!C9</f>
        <v>121</v>
      </c>
      <c r="E8" s="5">
        <f>D8</f>
        <v>121</v>
      </c>
    </row>
    <row r="9" spans="1:5" ht="15" thickBot="1" x14ac:dyDescent="0.4">
      <c r="A9" s="21" t="s">
        <v>7</v>
      </c>
      <c r="B9" s="6">
        <f>'Figure 4 &amp; Table 4'!C9</f>
        <v>474</v>
      </c>
      <c r="C9" s="3" t="s">
        <v>16</v>
      </c>
      <c r="D9" s="6">
        <f>'Table 5 &amp; Figure 5'!C10</f>
        <v>601</v>
      </c>
      <c r="E9" s="5">
        <f>D9</f>
        <v>601</v>
      </c>
    </row>
    <row r="12" spans="1:5" x14ac:dyDescent="0.35">
      <c r="A12" s="25" t="s">
        <v>80</v>
      </c>
      <c r="B12" s="31">
        <v>72</v>
      </c>
    </row>
    <row r="14" spans="1:5" ht="15" thickBot="1" x14ac:dyDescent="0.4">
      <c r="A14" t="s">
        <v>84</v>
      </c>
    </row>
    <row r="15" spans="1:5" ht="15" customHeight="1" thickBot="1" x14ac:dyDescent="0.4">
      <c r="A15" s="26" t="s">
        <v>3</v>
      </c>
      <c r="B15" s="27"/>
      <c r="C15" s="135" t="s">
        <v>78</v>
      </c>
      <c r="D15" s="136"/>
      <c r="E15" s="137"/>
    </row>
    <row r="16" spans="1:5" ht="52.5" customHeight="1" thickBot="1" x14ac:dyDescent="0.4">
      <c r="A16" s="26" t="s">
        <v>3</v>
      </c>
      <c r="B16" s="26" t="s">
        <v>3</v>
      </c>
      <c r="C16" s="23" t="s">
        <v>81</v>
      </c>
      <c r="D16" s="23" t="s">
        <v>82</v>
      </c>
    </row>
    <row r="17" spans="1:4" ht="15" thickBot="1" x14ac:dyDescent="0.4">
      <c r="A17" s="24" t="s">
        <v>4</v>
      </c>
      <c r="B17" s="5">
        <f>B4</f>
        <v>326</v>
      </c>
    </row>
    <row r="18" spans="1:4" ht="15" thickBot="1" x14ac:dyDescent="0.4">
      <c r="A18" s="20" t="s">
        <v>10</v>
      </c>
      <c r="B18" s="5">
        <f>B5</f>
        <v>30</v>
      </c>
    </row>
    <row r="19" spans="1:4" ht="15" thickBot="1" x14ac:dyDescent="0.4">
      <c r="A19" s="20" t="s">
        <v>5</v>
      </c>
      <c r="B19" s="5">
        <f>B6</f>
        <v>88</v>
      </c>
    </row>
    <row r="20" spans="1:4" ht="15" thickBot="1" x14ac:dyDescent="0.4">
      <c r="A20" s="20" t="s">
        <v>6</v>
      </c>
      <c r="B20" s="5">
        <f>B7</f>
        <v>30</v>
      </c>
    </row>
    <row r="21" spans="1:4" ht="15" thickBot="1" x14ac:dyDescent="0.4">
      <c r="A21" s="20" t="s">
        <v>11</v>
      </c>
      <c r="B21" s="5" t="e">
        <f>B8</f>
        <v>#REF!</v>
      </c>
    </row>
    <row r="22" spans="1:4" ht="15" thickBot="1" x14ac:dyDescent="0.4">
      <c r="A22" s="4" t="s">
        <v>79</v>
      </c>
      <c r="C22" s="5">
        <f t="shared" ref="C22:D26" si="0">D4</f>
        <v>100</v>
      </c>
      <c r="D22" s="5">
        <f t="shared" si="0"/>
        <v>100</v>
      </c>
    </row>
    <row r="23" spans="1:4" ht="15" thickBot="1" x14ac:dyDescent="0.4">
      <c r="A23" s="2" t="s">
        <v>38</v>
      </c>
      <c r="C23" s="5">
        <f t="shared" si="0"/>
        <v>141</v>
      </c>
      <c r="D23" s="5">
        <f t="shared" si="0"/>
        <v>141</v>
      </c>
    </row>
    <row r="24" spans="1:4" ht="15" thickBot="1" x14ac:dyDescent="0.4">
      <c r="A24" s="2" t="s">
        <v>12</v>
      </c>
      <c r="C24" s="5">
        <f t="shared" si="0"/>
        <v>150</v>
      </c>
      <c r="D24" s="5">
        <f t="shared" si="0"/>
        <v>78</v>
      </c>
    </row>
    <row r="25" spans="1:4" ht="15" thickBot="1" x14ac:dyDescent="0.4">
      <c r="A25" s="2" t="s">
        <v>13</v>
      </c>
      <c r="C25" s="5">
        <f t="shared" si="0"/>
        <v>89</v>
      </c>
      <c r="D25" s="5">
        <f t="shared" si="0"/>
        <v>89</v>
      </c>
    </row>
    <row r="26" spans="1:4" ht="15" thickBot="1" x14ac:dyDescent="0.4">
      <c r="A26" s="2" t="s">
        <v>14</v>
      </c>
      <c r="C26" s="5">
        <f t="shared" si="0"/>
        <v>121</v>
      </c>
      <c r="D26" s="5">
        <f t="shared" si="0"/>
        <v>121</v>
      </c>
    </row>
  </sheetData>
  <mergeCells count="3">
    <mergeCell ref="A2:B3"/>
    <mergeCell ref="C2:E2"/>
    <mergeCell ref="C15:E1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8BE50-6E1F-44F5-8B69-C50EA18B22DF}">
  <sheetPr codeName="Sheet14"/>
  <dimension ref="A1:N530"/>
  <sheetViews>
    <sheetView workbookViewId="0">
      <selection activeCell="B2" sqref="B2"/>
    </sheetView>
  </sheetViews>
  <sheetFormatPr defaultRowHeight="14.5" x14ac:dyDescent="0.35"/>
  <cols>
    <col min="1" max="12" width="10.81640625" customWidth="1"/>
  </cols>
  <sheetData>
    <row r="1" spans="1:14" x14ac:dyDescent="0.35">
      <c r="A1" s="34" t="s">
        <v>298</v>
      </c>
    </row>
    <row r="2" spans="1:14" x14ac:dyDescent="0.35">
      <c r="A2" s="72" t="s">
        <v>195</v>
      </c>
      <c r="B2" s="72" t="s">
        <v>196</v>
      </c>
      <c r="C2" s="72" t="s">
        <v>197</v>
      </c>
      <c r="D2" s="72" t="s">
        <v>198</v>
      </c>
      <c r="E2" s="72" t="s">
        <v>199</v>
      </c>
      <c r="F2" s="72" t="s">
        <v>200</v>
      </c>
      <c r="G2" s="72" t="s">
        <v>201</v>
      </c>
      <c r="H2" s="72" t="s">
        <v>202</v>
      </c>
      <c r="I2" s="72" t="s">
        <v>203</v>
      </c>
      <c r="J2" s="72" t="s">
        <v>204</v>
      </c>
      <c r="K2" s="72" t="s">
        <v>205</v>
      </c>
      <c r="L2" s="72" t="s">
        <v>206</v>
      </c>
      <c r="N2" t="s">
        <v>302</v>
      </c>
    </row>
    <row r="3" spans="1:14" x14ac:dyDescent="0.35">
      <c r="A3" s="81">
        <v>45253</v>
      </c>
      <c r="B3" s="82">
        <v>0.25</v>
      </c>
      <c r="C3" s="83">
        <v>4983</v>
      </c>
      <c r="D3" s="83">
        <v>348</v>
      </c>
      <c r="E3" s="83">
        <v>3529</v>
      </c>
      <c r="F3" s="83">
        <v>17556</v>
      </c>
      <c r="G3" s="83">
        <v>425</v>
      </c>
      <c r="H3" s="83">
        <v>1544</v>
      </c>
      <c r="I3" s="83">
        <v>2802</v>
      </c>
      <c r="J3" s="83">
        <v>307</v>
      </c>
      <c r="K3" s="83">
        <v>0</v>
      </c>
      <c r="L3" s="83">
        <v>320</v>
      </c>
    </row>
    <row r="4" spans="1:14" x14ac:dyDescent="0.35">
      <c r="A4" s="81">
        <v>45253</v>
      </c>
      <c r="B4" s="82">
        <v>0.27083333333333331</v>
      </c>
      <c r="C4" s="83">
        <v>5074</v>
      </c>
      <c r="D4" s="83">
        <v>616</v>
      </c>
      <c r="E4" s="83">
        <v>3529</v>
      </c>
      <c r="F4" s="83">
        <v>18032</v>
      </c>
      <c r="G4" s="83">
        <v>469</v>
      </c>
      <c r="H4" s="83">
        <v>1928</v>
      </c>
      <c r="I4" s="83">
        <v>2796</v>
      </c>
      <c r="J4" s="83">
        <v>393</v>
      </c>
      <c r="K4" s="83">
        <v>0</v>
      </c>
      <c r="L4" s="83">
        <v>82</v>
      </c>
    </row>
    <row r="5" spans="1:14" x14ac:dyDescent="0.35">
      <c r="A5" s="81">
        <v>45253</v>
      </c>
      <c r="B5" s="82">
        <v>0.29166666666666669</v>
      </c>
      <c r="C5" s="83">
        <v>4571</v>
      </c>
      <c r="D5" s="83">
        <v>765</v>
      </c>
      <c r="E5" s="83">
        <v>3527</v>
      </c>
      <c r="F5" s="83">
        <v>18629</v>
      </c>
      <c r="G5" s="83">
        <v>451</v>
      </c>
      <c r="H5" s="83">
        <v>2100</v>
      </c>
      <c r="I5" s="83">
        <v>2804</v>
      </c>
      <c r="J5" s="83">
        <v>577</v>
      </c>
      <c r="K5" s="83">
        <v>0</v>
      </c>
      <c r="L5" s="83">
        <v>524</v>
      </c>
    </row>
    <row r="6" spans="1:14" x14ac:dyDescent="0.35">
      <c r="A6" s="81">
        <v>45253</v>
      </c>
      <c r="B6" s="82">
        <v>0.3125</v>
      </c>
      <c r="C6" s="83">
        <v>4267</v>
      </c>
      <c r="D6" s="83">
        <v>914</v>
      </c>
      <c r="E6" s="83">
        <v>3528</v>
      </c>
      <c r="F6" s="83">
        <v>19118</v>
      </c>
      <c r="G6" s="83">
        <v>452</v>
      </c>
      <c r="H6" s="83">
        <v>3644</v>
      </c>
      <c r="I6" s="83">
        <v>2783</v>
      </c>
      <c r="J6" s="83">
        <v>418</v>
      </c>
      <c r="K6" s="83">
        <v>4</v>
      </c>
      <c r="L6" s="83">
        <v>390</v>
      </c>
    </row>
    <row r="7" spans="1:14" x14ac:dyDescent="0.35">
      <c r="A7" s="81">
        <v>45253</v>
      </c>
      <c r="B7" s="82">
        <v>0.33333333333333331</v>
      </c>
      <c r="C7" s="83">
        <v>4101</v>
      </c>
      <c r="D7" s="83">
        <v>905</v>
      </c>
      <c r="E7" s="83">
        <v>3530</v>
      </c>
      <c r="F7" s="83">
        <v>19562</v>
      </c>
      <c r="G7" s="83">
        <v>433</v>
      </c>
      <c r="H7" s="83">
        <v>3842</v>
      </c>
      <c r="I7" s="83">
        <v>2770</v>
      </c>
      <c r="J7" s="83">
        <v>407</v>
      </c>
      <c r="K7" s="83">
        <v>184</v>
      </c>
      <c r="L7" s="83">
        <v>232</v>
      </c>
    </row>
    <row r="8" spans="1:14" x14ac:dyDescent="0.35">
      <c r="A8" s="81">
        <v>45253</v>
      </c>
      <c r="B8" s="82">
        <v>0.35416666666666669</v>
      </c>
      <c r="C8" s="83">
        <v>4878</v>
      </c>
      <c r="D8" s="83">
        <v>913</v>
      </c>
      <c r="E8" s="83">
        <v>3530</v>
      </c>
      <c r="F8" s="83">
        <v>19345</v>
      </c>
      <c r="G8" s="83">
        <v>398</v>
      </c>
      <c r="H8" s="83">
        <v>4218</v>
      </c>
      <c r="I8" s="83">
        <v>2797</v>
      </c>
      <c r="J8" s="83">
        <v>346</v>
      </c>
      <c r="K8" s="83">
        <v>564</v>
      </c>
      <c r="L8" s="83">
        <v>460</v>
      </c>
    </row>
    <row r="9" spans="1:14" x14ac:dyDescent="0.35">
      <c r="A9" s="81">
        <v>45253</v>
      </c>
      <c r="B9" s="82">
        <v>0.375</v>
      </c>
      <c r="C9" s="83">
        <v>5019</v>
      </c>
      <c r="D9" s="83">
        <v>953</v>
      </c>
      <c r="E9" s="83">
        <v>3529</v>
      </c>
      <c r="F9" s="83">
        <v>19772</v>
      </c>
      <c r="G9" s="83">
        <v>393</v>
      </c>
      <c r="H9" s="83">
        <v>4273</v>
      </c>
      <c r="I9" s="83">
        <v>2804</v>
      </c>
      <c r="J9" s="83">
        <v>236</v>
      </c>
      <c r="K9" s="83">
        <v>1203</v>
      </c>
      <c r="L9" s="83">
        <v>74</v>
      </c>
    </row>
    <row r="10" spans="1:14" x14ac:dyDescent="0.35">
      <c r="A10" s="81">
        <v>45253</v>
      </c>
      <c r="B10" s="82">
        <v>0.39583333333333331</v>
      </c>
      <c r="C10" s="83">
        <v>4335</v>
      </c>
      <c r="D10" s="83">
        <v>959</v>
      </c>
      <c r="E10" s="83">
        <v>3525</v>
      </c>
      <c r="F10" s="83">
        <v>20211</v>
      </c>
      <c r="G10" s="83">
        <v>376</v>
      </c>
      <c r="H10" s="83">
        <v>4494</v>
      </c>
      <c r="I10" s="83">
        <v>2815</v>
      </c>
      <c r="J10" s="83">
        <v>309</v>
      </c>
      <c r="K10" s="83">
        <v>1724</v>
      </c>
      <c r="L10" s="83">
        <v>114</v>
      </c>
    </row>
    <row r="11" spans="1:14" x14ac:dyDescent="0.35">
      <c r="A11" s="81">
        <v>45253</v>
      </c>
      <c r="B11" s="82">
        <v>0.41666666666666669</v>
      </c>
      <c r="C11" s="83">
        <v>4200</v>
      </c>
      <c r="D11" s="83">
        <v>957</v>
      </c>
      <c r="E11" s="83">
        <v>3526</v>
      </c>
      <c r="F11" s="83">
        <v>20157</v>
      </c>
      <c r="G11" s="83">
        <v>375</v>
      </c>
      <c r="H11" s="83">
        <v>4529</v>
      </c>
      <c r="I11" s="83">
        <v>2813</v>
      </c>
      <c r="J11" s="83">
        <v>219</v>
      </c>
      <c r="K11" s="83">
        <v>2443</v>
      </c>
      <c r="L11" s="83">
        <v>0</v>
      </c>
    </row>
    <row r="12" spans="1:14" x14ac:dyDescent="0.35">
      <c r="A12" s="81">
        <v>45253</v>
      </c>
      <c r="B12" s="82">
        <v>0.4375</v>
      </c>
      <c r="C12" s="83">
        <v>3876</v>
      </c>
      <c r="D12" s="83">
        <v>956</v>
      </c>
      <c r="E12" s="83">
        <v>3523</v>
      </c>
      <c r="F12" s="83">
        <v>20113</v>
      </c>
      <c r="G12" s="83">
        <v>373</v>
      </c>
      <c r="H12" s="83">
        <v>4801</v>
      </c>
      <c r="I12" s="83">
        <v>2653</v>
      </c>
      <c r="J12" s="83">
        <v>214</v>
      </c>
      <c r="K12" s="83">
        <v>3106</v>
      </c>
      <c r="L12" s="83">
        <v>0</v>
      </c>
    </row>
    <row r="13" spans="1:14" x14ac:dyDescent="0.35">
      <c r="A13" s="81">
        <v>45253</v>
      </c>
      <c r="B13" s="82">
        <v>0.45833333333333331</v>
      </c>
      <c r="C13" s="83">
        <v>3869</v>
      </c>
      <c r="D13" s="83">
        <v>644</v>
      </c>
      <c r="E13" s="83">
        <v>3526</v>
      </c>
      <c r="F13" s="83">
        <v>20069</v>
      </c>
      <c r="G13" s="83">
        <v>380</v>
      </c>
      <c r="H13" s="83">
        <v>4825</v>
      </c>
      <c r="I13" s="83">
        <v>2496</v>
      </c>
      <c r="J13" s="83">
        <v>317</v>
      </c>
      <c r="K13" s="83">
        <v>3509</v>
      </c>
      <c r="L13" s="83">
        <v>0</v>
      </c>
    </row>
    <row r="14" spans="1:14" x14ac:dyDescent="0.35">
      <c r="A14" s="81">
        <v>45253</v>
      </c>
      <c r="B14" s="82">
        <v>0.47916666666666669</v>
      </c>
      <c r="C14" s="83">
        <v>4063</v>
      </c>
      <c r="D14" s="83">
        <v>464</v>
      </c>
      <c r="E14" s="83">
        <v>3524</v>
      </c>
      <c r="F14" s="83">
        <v>19950</v>
      </c>
      <c r="G14" s="83">
        <v>387</v>
      </c>
      <c r="H14" s="83">
        <v>4645</v>
      </c>
      <c r="I14" s="83">
        <v>2825</v>
      </c>
      <c r="J14" s="83">
        <v>239</v>
      </c>
      <c r="K14" s="83">
        <v>3868</v>
      </c>
      <c r="L14" s="83">
        <v>168</v>
      </c>
    </row>
    <row r="15" spans="1:14" x14ac:dyDescent="0.35">
      <c r="A15" s="81">
        <v>45253</v>
      </c>
      <c r="B15" s="82">
        <v>0.5</v>
      </c>
      <c r="C15" s="83">
        <v>4273</v>
      </c>
      <c r="D15" s="83">
        <v>640</v>
      </c>
      <c r="E15" s="83">
        <v>3527</v>
      </c>
      <c r="F15" s="83">
        <v>20066</v>
      </c>
      <c r="G15" s="83">
        <v>389</v>
      </c>
      <c r="H15" s="83">
        <v>4628</v>
      </c>
      <c r="I15" s="83">
        <v>2837</v>
      </c>
      <c r="J15" s="83">
        <v>226</v>
      </c>
      <c r="K15" s="83">
        <v>3900</v>
      </c>
      <c r="L15" s="83">
        <v>0</v>
      </c>
    </row>
    <row r="16" spans="1:14" x14ac:dyDescent="0.35">
      <c r="A16" s="81">
        <v>45253</v>
      </c>
      <c r="B16" s="82">
        <v>0.52083333333333337</v>
      </c>
      <c r="C16" s="83">
        <v>4274</v>
      </c>
      <c r="D16" s="83">
        <v>922</v>
      </c>
      <c r="E16" s="83">
        <v>3527</v>
      </c>
      <c r="F16" s="83">
        <v>20077</v>
      </c>
      <c r="G16" s="83">
        <v>391</v>
      </c>
      <c r="H16" s="83">
        <v>3746</v>
      </c>
      <c r="I16" s="83">
        <v>2842</v>
      </c>
      <c r="J16" s="83">
        <v>248</v>
      </c>
      <c r="K16" s="83">
        <v>3867</v>
      </c>
      <c r="L16" s="83">
        <v>0</v>
      </c>
    </row>
    <row r="17" spans="1:12" x14ac:dyDescent="0.35">
      <c r="A17" s="81">
        <v>45253</v>
      </c>
      <c r="B17" s="82">
        <v>0.54166666666666663</v>
      </c>
      <c r="C17" s="83">
        <v>4231</v>
      </c>
      <c r="D17" s="83">
        <v>956</v>
      </c>
      <c r="E17" s="83">
        <v>3523</v>
      </c>
      <c r="F17" s="83">
        <v>20090</v>
      </c>
      <c r="G17" s="83">
        <v>396</v>
      </c>
      <c r="H17" s="83">
        <v>3724</v>
      </c>
      <c r="I17" s="83">
        <v>2839</v>
      </c>
      <c r="J17" s="83">
        <v>283</v>
      </c>
      <c r="K17" s="83">
        <v>3252</v>
      </c>
      <c r="L17" s="83">
        <v>24</v>
      </c>
    </row>
    <row r="18" spans="1:12" x14ac:dyDescent="0.35">
      <c r="A18" s="81">
        <v>45253</v>
      </c>
      <c r="B18" s="82">
        <v>0.5625</v>
      </c>
      <c r="C18" s="83">
        <v>4181</v>
      </c>
      <c r="D18" s="83">
        <v>959</v>
      </c>
      <c r="E18" s="83">
        <v>3526</v>
      </c>
      <c r="F18" s="83">
        <v>20246</v>
      </c>
      <c r="G18" s="83">
        <v>428</v>
      </c>
      <c r="H18" s="83">
        <v>3878</v>
      </c>
      <c r="I18" s="83">
        <v>2835</v>
      </c>
      <c r="J18" s="83">
        <v>269</v>
      </c>
      <c r="K18" s="83">
        <v>2768</v>
      </c>
      <c r="L18" s="83">
        <v>46</v>
      </c>
    </row>
    <row r="19" spans="1:12" x14ac:dyDescent="0.35">
      <c r="A19" s="81">
        <v>45253</v>
      </c>
      <c r="B19" s="82">
        <v>0.58333333333333337</v>
      </c>
      <c r="C19" s="83">
        <v>4533</v>
      </c>
      <c r="D19" s="83">
        <v>959</v>
      </c>
      <c r="E19" s="83">
        <v>3524</v>
      </c>
      <c r="F19" s="83">
        <v>20103</v>
      </c>
      <c r="G19" s="83">
        <v>439</v>
      </c>
      <c r="H19" s="83">
        <v>3870</v>
      </c>
      <c r="I19" s="83">
        <v>2823</v>
      </c>
      <c r="J19" s="83">
        <v>329</v>
      </c>
      <c r="K19" s="83">
        <v>2112</v>
      </c>
      <c r="L19" s="83">
        <v>284</v>
      </c>
    </row>
    <row r="20" spans="1:12" x14ac:dyDescent="0.35">
      <c r="A20" s="81">
        <v>45253</v>
      </c>
      <c r="B20" s="82">
        <v>0.60416666666666663</v>
      </c>
      <c r="C20" s="83">
        <v>5246</v>
      </c>
      <c r="D20" s="83">
        <v>958</v>
      </c>
      <c r="E20" s="83">
        <v>3530</v>
      </c>
      <c r="F20" s="83">
        <v>20576</v>
      </c>
      <c r="G20" s="83">
        <v>443</v>
      </c>
      <c r="H20" s="83">
        <v>3630</v>
      </c>
      <c r="I20" s="83">
        <v>2808</v>
      </c>
      <c r="J20" s="83">
        <v>238</v>
      </c>
      <c r="K20" s="83">
        <v>1171</v>
      </c>
      <c r="L20" s="83">
        <v>130</v>
      </c>
    </row>
    <row r="21" spans="1:12" x14ac:dyDescent="0.35">
      <c r="A21" s="81">
        <v>45253</v>
      </c>
      <c r="B21" s="82">
        <v>0.625</v>
      </c>
      <c r="C21" s="83">
        <v>5839</v>
      </c>
      <c r="D21" s="83">
        <v>960</v>
      </c>
      <c r="E21" s="83">
        <v>3526</v>
      </c>
      <c r="F21" s="83">
        <v>20801</v>
      </c>
      <c r="G21" s="83">
        <v>487</v>
      </c>
      <c r="H21" s="83">
        <v>3654</v>
      </c>
      <c r="I21" s="83">
        <v>2821</v>
      </c>
      <c r="J21" s="83">
        <v>232</v>
      </c>
      <c r="K21" s="83">
        <v>423</v>
      </c>
      <c r="L21" s="83">
        <v>336</v>
      </c>
    </row>
    <row r="22" spans="1:12" x14ac:dyDescent="0.35">
      <c r="A22" s="81">
        <v>45253</v>
      </c>
      <c r="B22" s="82">
        <v>0.64583333333333337</v>
      </c>
      <c r="C22" s="83">
        <v>5706</v>
      </c>
      <c r="D22" s="83">
        <v>887</v>
      </c>
      <c r="E22" s="83">
        <v>3528</v>
      </c>
      <c r="F22" s="83">
        <v>20621</v>
      </c>
      <c r="G22" s="83">
        <v>529</v>
      </c>
      <c r="H22" s="83">
        <v>4898</v>
      </c>
      <c r="I22" s="83">
        <v>2836</v>
      </c>
      <c r="J22" s="83">
        <v>332</v>
      </c>
      <c r="K22" s="83">
        <v>52</v>
      </c>
      <c r="L22" s="83">
        <v>456</v>
      </c>
    </row>
    <row r="23" spans="1:12" x14ac:dyDescent="0.35">
      <c r="A23" s="81">
        <v>45253</v>
      </c>
      <c r="B23" s="82">
        <v>0.66666666666666663</v>
      </c>
      <c r="C23" s="83">
        <v>5901</v>
      </c>
      <c r="D23" s="83">
        <v>900</v>
      </c>
      <c r="E23" s="83">
        <v>3526</v>
      </c>
      <c r="F23" s="83">
        <v>20496</v>
      </c>
      <c r="G23" s="83">
        <v>646</v>
      </c>
      <c r="H23" s="83">
        <v>4942</v>
      </c>
      <c r="I23" s="83">
        <v>2833</v>
      </c>
      <c r="J23" s="83">
        <v>798</v>
      </c>
      <c r="K23" s="83">
        <v>0</v>
      </c>
      <c r="L23" s="83">
        <v>610</v>
      </c>
    </row>
    <row r="24" spans="1:12" x14ac:dyDescent="0.35">
      <c r="A24" s="81">
        <v>45253</v>
      </c>
      <c r="B24" s="82">
        <v>0.6875</v>
      </c>
      <c r="C24" s="83">
        <v>6180</v>
      </c>
      <c r="D24" s="83">
        <v>763</v>
      </c>
      <c r="E24" s="83">
        <v>3524</v>
      </c>
      <c r="F24" s="83">
        <v>20488</v>
      </c>
      <c r="G24" s="83">
        <v>587</v>
      </c>
      <c r="H24" s="83">
        <v>5584</v>
      </c>
      <c r="I24" s="83">
        <v>2849</v>
      </c>
      <c r="J24" s="83">
        <v>990</v>
      </c>
      <c r="K24" s="83">
        <v>0</v>
      </c>
      <c r="L24" s="83">
        <v>716</v>
      </c>
    </row>
    <row r="25" spans="1:12" x14ac:dyDescent="0.35">
      <c r="A25" s="81">
        <v>45253</v>
      </c>
      <c r="B25" s="82">
        <v>0.70833333333333337</v>
      </c>
      <c r="C25" s="83">
        <v>6309</v>
      </c>
      <c r="D25" s="83">
        <v>854</v>
      </c>
      <c r="E25" s="83">
        <v>3530</v>
      </c>
      <c r="F25" s="83">
        <v>20413</v>
      </c>
      <c r="G25" s="83">
        <v>600</v>
      </c>
      <c r="H25" s="83">
        <v>5594</v>
      </c>
      <c r="I25" s="83">
        <v>2850</v>
      </c>
      <c r="J25" s="83">
        <v>805</v>
      </c>
      <c r="K25" s="83">
        <v>0</v>
      </c>
      <c r="L25" s="83">
        <v>796</v>
      </c>
    </row>
    <row r="26" spans="1:12" x14ac:dyDescent="0.35">
      <c r="A26" s="81">
        <v>45253</v>
      </c>
      <c r="B26" s="82">
        <v>0.72916666666666663</v>
      </c>
      <c r="C26" s="83">
        <v>6383</v>
      </c>
      <c r="D26" s="83">
        <v>952</v>
      </c>
      <c r="E26" s="83">
        <v>3525</v>
      </c>
      <c r="F26" s="83">
        <v>20383</v>
      </c>
      <c r="G26" s="83">
        <v>597</v>
      </c>
      <c r="H26" s="83">
        <v>5152</v>
      </c>
      <c r="I26" s="83">
        <v>2864</v>
      </c>
      <c r="J26" s="83">
        <v>698</v>
      </c>
      <c r="K26" s="83">
        <v>0</v>
      </c>
      <c r="L26" s="83">
        <v>782</v>
      </c>
    </row>
    <row r="27" spans="1:12" x14ac:dyDescent="0.35">
      <c r="A27" s="81">
        <v>45253</v>
      </c>
      <c r="B27" s="82">
        <v>0.75</v>
      </c>
      <c r="C27" s="83">
        <v>6093</v>
      </c>
      <c r="D27" s="83">
        <v>959</v>
      </c>
      <c r="E27" s="83">
        <v>3523</v>
      </c>
      <c r="F27" s="83">
        <v>20144</v>
      </c>
      <c r="G27" s="83">
        <v>570</v>
      </c>
      <c r="H27" s="83">
        <v>5166</v>
      </c>
      <c r="I27" s="83">
        <v>2846</v>
      </c>
      <c r="J27" s="83">
        <v>622</v>
      </c>
      <c r="K27" s="83">
        <v>0</v>
      </c>
      <c r="L27" s="83">
        <v>828</v>
      </c>
    </row>
    <row r="28" spans="1:12" x14ac:dyDescent="0.35">
      <c r="A28" s="81">
        <v>45253</v>
      </c>
      <c r="B28" s="82">
        <v>0.77083333333333337</v>
      </c>
      <c r="C28" s="83">
        <v>5526</v>
      </c>
      <c r="D28" s="83">
        <v>960</v>
      </c>
      <c r="E28" s="83">
        <v>3522</v>
      </c>
      <c r="F28" s="83">
        <v>19899</v>
      </c>
      <c r="G28" s="83">
        <v>541</v>
      </c>
      <c r="H28" s="83">
        <v>5930</v>
      </c>
      <c r="I28" s="83">
        <v>2842</v>
      </c>
      <c r="J28" s="83">
        <v>532</v>
      </c>
      <c r="K28" s="83">
        <v>0</v>
      </c>
      <c r="L28" s="83">
        <v>468</v>
      </c>
    </row>
    <row r="29" spans="1:12" x14ac:dyDescent="0.35">
      <c r="A29" s="81">
        <v>45253</v>
      </c>
      <c r="B29" s="82">
        <v>0.79166666666666663</v>
      </c>
      <c r="C29" s="83">
        <v>5276</v>
      </c>
      <c r="D29" s="83">
        <v>960</v>
      </c>
      <c r="E29" s="83">
        <v>3523</v>
      </c>
      <c r="F29" s="83">
        <v>19746</v>
      </c>
      <c r="G29" s="83">
        <v>505</v>
      </c>
      <c r="H29" s="83">
        <v>5948</v>
      </c>
      <c r="I29" s="83">
        <v>2830</v>
      </c>
      <c r="J29" s="83">
        <v>273</v>
      </c>
      <c r="K29" s="83">
        <v>0</v>
      </c>
      <c r="L29" s="83">
        <v>0</v>
      </c>
    </row>
    <row r="30" spans="1:12" x14ac:dyDescent="0.35">
      <c r="A30" s="81">
        <v>45253</v>
      </c>
      <c r="B30" s="82">
        <v>0.8125</v>
      </c>
      <c r="C30" s="83">
        <v>4683</v>
      </c>
      <c r="D30" s="83">
        <v>803</v>
      </c>
      <c r="E30" s="83">
        <v>3518</v>
      </c>
      <c r="F30" s="83">
        <v>19575</v>
      </c>
      <c r="G30" s="83">
        <v>491</v>
      </c>
      <c r="H30" s="83">
        <v>5824</v>
      </c>
      <c r="I30" s="83">
        <v>2863</v>
      </c>
      <c r="J30" s="83">
        <v>259</v>
      </c>
      <c r="K30" s="83">
        <v>0</v>
      </c>
      <c r="L30" s="83">
        <v>0</v>
      </c>
    </row>
    <row r="31" spans="1:12" x14ac:dyDescent="0.35">
      <c r="A31" s="81">
        <v>45253</v>
      </c>
      <c r="B31" s="82">
        <v>0.83333333333333337</v>
      </c>
      <c r="C31" s="83">
        <v>4428</v>
      </c>
      <c r="D31" s="83">
        <v>506</v>
      </c>
      <c r="E31" s="83">
        <v>3520</v>
      </c>
      <c r="F31" s="83">
        <v>19581</v>
      </c>
      <c r="G31" s="83">
        <v>435</v>
      </c>
      <c r="H31" s="83">
        <v>5792</v>
      </c>
      <c r="I31" s="83">
        <v>2444</v>
      </c>
      <c r="J31" s="83">
        <v>217</v>
      </c>
      <c r="K31" s="83">
        <v>0</v>
      </c>
      <c r="L31" s="83">
        <v>0</v>
      </c>
    </row>
    <row r="32" spans="1:12" x14ac:dyDescent="0.35">
      <c r="A32" s="81">
        <v>45253</v>
      </c>
      <c r="B32" s="82">
        <v>0.85416666666666663</v>
      </c>
      <c r="C32" s="83">
        <v>3984</v>
      </c>
      <c r="D32" s="83">
        <v>460</v>
      </c>
      <c r="E32" s="83">
        <v>3518</v>
      </c>
      <c r="F32" s="83">
        <v>19261</v>
      </c>
      <c r="G32" s="83">
        <v>423</v>
      </c>
      <c r="H32" s="83">
        <v>4910</v>
      </c>
      <c r="I32" s="83">
        <v>2088</v>
      </c>
      <c r="J32" s="83">
        <v>256</v>
      </c>
      <c r="K32" s="83">
        <v>0</v>
      </c>
      <c r="L32" s="83">
        <v>0</v>
      </c>
    </row>
    <row r="33" spans="1:12" x14ac:dyDescent="0.35">
      <c r="A33" s="81">
        <v>45253</v>
      </c>
      <c r="B33" s="82">
        <v>0.875</v>
      </c>
      <c r="C33" s="83">
        <v>3084</v>
      </c>
      <c r="D33" s="83">
        <v>459</v>
      </c>
      <c r="E33" s="83">
        <v>3520</v>
      </c>
      <c r="F33" s="83">
        <v>19092</v>
      </c>
      <c r="G33" s="83">
        <v>415</v>
      </c>
      <c r="H33" s="83">
        <v>4844</v>
      </c>
      <c r="I33" s="83">
        <v>2224</v>
      </c>
      <c r="J33" s="83">
        <v>211</v>
      </c>
      <c r="K33" s="83">
        <v>0</v>
      </c>
      <c r="L33" s="83">
        <v>0</v>
      </c>
    </row>
    <row r="34" spans="1:12" x14ac:dyDescent="0.35">
      <c r="A34" s="81">
        <v>45253</v>
      </c>
      <c r="B34" s="82">
        <v>0.89583333333333337</v>
      </c>
      <c r="C34" s="83">
        <v>2314</v>
      </c>
      <c r="D34" s="83">
        <v>605</v>
      </c>
      <c r="E34" s="83">
        <v>3518</v>
      </c>
      <c r="F34" s="83">
        <v>18933</v>
      </c>
      <c r="G34" s="83">
        <v>406</v>
      </c>
      <c r="H34" s="83">
        <v>3616</v>
      </c>
      <c r="I34" s="83">
        <v>2608</v>
      </c>
      <c r="J34" s="83">
        <v>262</v>
      </c>
      <c r="K34" s="83">
        <v>0</v>
      </c>
      <c r="L34" s="83">
        <v>0</v>
      </c>
    </row>
    <row r="35" spans="1:12" x14ac:dyDescent="0.35">
      <c r="A35" s="81">
        <v>45253</v>
      </c>
      <c r="B35" s="82">
        <v>0.91666666666666663</v>
      </c>
      <c r="C35" s="83">
        <v>2102</v>
      </c>
      <c r="D35" s="83">
        <v>602</v>
      </c>
      <c r="E35" s="83">
        <v>3519</v>
      </c>
      <c r="F35" s="83">
        <v>18871</v>
      </c>
      <c r="G35" s="83">
        <v>403</v>
      </c>
      <c r="H35" s="83">
        <v>3500</v>
      </c>
      <c r="I35" s="83">
        <v>2049</v>
      </c>
      <c r="J35" s="83">
        <v>223</v>
      </c>
      <c r="K35" s="83">
        <v>0</v>
      </c>
      <c r="L35" s="83">
        <v>0</v>
      </c>
    </row>
    <row r="36" spans="1:12" x14ac:dyDescent="0.35">
      <c r="A36" s="81">
        <v>45253</v>
      </c>
      <c r="B36" s="82">
        <v>0.9375</v>
      </c>
      <c r="C36" s="83">
        <v>2156</v>
      </c>
      <c r="D36" s="83">
        <v>458</v>
      </c>
      <c r="E36" s="83">
        <v>3523</v>
      </c>
      <c r="F36" s="83">
        <v>18563</v>
      </c>
      <c r="G36" s="83">
        <v>399</v>
      </c>
      <c r="H36" s="83">
        <v>2222</v>
      </c>
      <c r="I36" s="83">
        <v>1704</v>
      </c>
      <c r="J36" s="83">
        <v>330</v>
      </c>
      <c r="K36" s="83">
        <v>0</v>
      </c>
      <c r="L36" s="83">
        <v>0</v>
      </c>
    </row>
    <row r="37" spans="1:12" x14ac:dyDescent="0.35">
      <c r="A37" s="81">
        <v>45253</v>
      </c>
      <c r="B37" s="82">
        <v>0.95833333333333337</v>
      </c>
      <c r="C37" s="83">
        <v>2166</v>
      </c>
      <c r="D37" s="83">
        <v>458</v>
      </c>
      <c r="E37" s="83">
        <v>3525</v>
      </c>
      <c r="F37" s="83">
        <v>18162</v>
      </c>
      <c r="G37" s="83">
        <v>401</v>
      </c>
      <c r="H37" s="83">
        <v>2124</v>
      </c>
      <c r="I37" s="83">
        <v>1708</v>
      </c>
      <c r="J37" s="83">
        <v>211</v>
      </c>
      <c r="K37" s="83">
        <v>0</v>
      </c>
      <c r="L37" s="83">
        <v>0</v>
      </c>
    </row>
    <row r="38" spans="1:12" x14ac:dyDescent="0.35">
      <c r="A38" s="81">
        <v>45253</v>
      </c>
      <c r="B38" s="82">
        <v>0.97916666666666663</v>
      </c>
      <c r="C38" s="83">
        <v>2202</v>
      </c>
      <c r="D38" s="83">
        <v>460</v>
      </c>
      <c r="E38" s="83">
        <v>3524</v>
      </c>
      <c r="F38" s="83">
        <v>17952</v>
      </c>
      <c r="G38" s="83">
        <v>381</v>
      </c>
      <c r="H38" s="83">
        <v>1864</v>
      </c>
      <c r="I38" s="83">
        <v>1759</v>
      </c>
      <c r="J38" s="83">
        <v>227</v>
      </c>
      <c r="K38" s="83">
        <v>0</v>
      </c>
      <c r="L38" s="83">
        <v>0</v>
      </c>
    </row>
    <row r="39" spans="1:12" x14ac:dyDescent="0.35">
      <c r="A39" s="81">
        <v>45253</v>
      </c>
      <c r="B39" s="82">
        <v>0</v>
      </c>
      <c r="C39" s="83">
        <v>2172</v>
      </c>
      <c r="D39" s="83">
        <v>460</v>
      </c>
      <c r="E39" s="83">
        <v>3525</v>
      </c>
      <c r="F39" s="83">
        <v>17948</v>
      </c>
      <c r="G39" s="83">
        <v>380</v>
      </c>
      <c r="H39" s="83">
        <v>1844</v>
      </c>
      <c r="I39" s="83">
        <v>1823</v>
      </c>
      <c r="J39" s="83">
        <v>273</v>
      </c>
      <c r="K39" s="83">
        <v>0</v>
      </c>
      <c r="L39" s="83">
        <v>0</v>
      </c>
    </row>
    <row r="40" spans="1:12" x14ac:dyDescent="0.35">
      <c r="A40" s="81">
        <v>45253</v>
      </c>
      <c r="B40" s="82">
        <v>2.0833333333333332E-2</v>
      </c>
      <c r="C40" s="83">
        <v>2083</v>
      </c>
      <c r="D40" s="83">
        <v>459</v>
      </c>
      <c r="E40" s="83">
        <v>3539</v>
      </c>
      <c r="F40" s="83">
        <v>17771</v>
      </c>
      <c r="G40" s="83">
        <v>375</v>
      </c>
      <c r="H40" s="83">
        <v>2106</v>
      </c>
      <c r="I40" s="83">
        <v>1631</v>
      </c>
      <c r="J40" s="83">
        <v>275</v>
      </c>
      <c r="K40" s="83">
        <v>0</v>
      </c>
      <c r="L40" s="83">
        <v>0</v>
      </c>
    </row>
    <row r="41" spans="1:12" x14ac:dyDescent="0.35">
      <c r="A41" s="81">
        <v>45253</v>
      </c>
      <c r="B41" s="82">
        <v>4.1666666666666664E-2</v>
      </c>
      <c r="C41" s="83">
        <v>2108</v>
      </c>
      <c r="D41" s="83">
        <v>459</v>
      </c>
      <c r="E41" s="83">
        <v>3546</v>
      </c>
      <c r="F41" s="83">
        <v>17581</v>
      </c>
      <c r="G41" s="83">
        <v>358</v>
      </c>
      <c r="H41" s="83">
        <v>2080</v>
      </c>
      <c r="I41" s="83">
        <v>1586</v>
      </c>
      <c r="J41" s="83">
        <v>204</v>
      </c>
      <c r="K41" s="83">
        <v>0</v>
      </c>
      <c r="L41" s="83">
        <v>0</v>
      </c>
    </row>
    <row r="42" spans="1:12" x14ac:dyDescent="0.35">
      <c r="A42" s="81">
        <v>45253</v>
      </c>
      <c r="B42" s="82">
        <v>6.25E-2</v>
      </c>
      <c r="C42" s="83">
        <v>2151</v>
      </c>
      <c r="D42" s="83">
        <v>458</v>
      </c>
      <c r="E42" s="83">
        <v>3550</v>
      </c>
      <c r="F42" s="83">
        <v>17531</v>
      </c>
      <c r="G42" s="83">
        <v>361</v>
      </c>
      <c r="H42" s="83">
        <v>1339</v>
      </c>
      <c r="I42" s="83">
        <v>1583</v>
      </c>
      <c r="J42" s="83">
        <v>199</v>
      </c>
      <c r="K42" s="83">
        <v>0</v>
      </c>
      <c r="L42" s="83">
        <v>0</v>
      </c>
    </row>
    <row r="43" spans="1:12" x14ac:dyDescent="0.35">
      <c r="A43" s="81">
        <v>45253</v>
      </c>
      <c r="B43" s="82">
        <v>8.3333333333333329E-2</v>
      </c>
      <c r="C43" s="83">
        <v>2146</v>
      </c>
      <c r="D43" s="83">
        <v>458</v>
      </c>
      <c r="E43" s="83">
        <v>3562</v>
      </c>
      <c r="F43" s="83">
        <v>17429</v>
      </c>
      <c r="G43" s="83">
        <v>355</v>
      </c>
      <c r="H43" s="83">
        <v>1311</v>
      </c>
      <c r="I43" s="83">
        <v>1580</v>
      </c>
      <c r="J43" s="83">
        <v>199</v>
      </c>
      <c r="K43" s="83">
        <v>0</v>
      </c>
      <c r="L43" s="83">
        <v>0</v>
      </c>
    </row>
    <row r="44" spans="1:12" x14ac:dyDescent="0.35">
      <c r="A44" s="81">
        <v>45253</v>
      </c>
      <c r="B44" s="82">
        <v>0.10416666666666667</v>
      </c>
      <c r="C44" s="83">
        <v>2148</v>
      </c>
      <c r="D44" s="83">
        <v>459</v>
      </c>
      <c r="E44" s="83">
        <v>3565</v>
      </c>
      <c r="F44" s="83">
        <v>17646</v>
      </c>
      <c r="G44" s="83">
        <v>352</v>
      </c>
      <c r="H44" s="83">
        <v>699</v>
      </c>
      <c r="I44" s="83">
        <v>1584</v>
      </c>
      <c r="J44" s="83">
        <v>218</v>
      </c>
      <c r="K44" s="83">
        <v>0</v>
      </c>
      <c r="L44" s="83">
        <v>0</v>
      </c>
    </row>
    <row r="45" spans="1:12" x14ac:dyDescent="0.35">
      <c r="A45" s="81">
        <v>45253</v>
      </c>
      <c r="B45" s="82">
        <v>0.125</v>
      </c>
      <c r="C45" s="83">
        <v>2148</v>
      </c>
      <c r="D45" s="83">
        <v>459</v>
      </c>
      <c r="E45" s="83">
        <v>3580</v>
      </c>
      <c r="F45" s="83">
        <v>17476</v>
      </c>
      <c r="G45" s="83">
        <v>352</v>
      </c>
      <c r="H45" s="83">
        <v>716</v>
      </c>
      <c r="I45" s="83">
        <v>1583</v>
      </c>
      <c r="J45" s="83">
        <v>200</v>
      </c>
      <c r="K45" s="83">
        <v>0</v>
      </c>
      <c r="L45" s="83">
        <v>0</v>
      </c>
    </row>
    <row r="46" spans="1:12" x14ac:dyDescent="0.35">
      <c r="A46" s="81">
        <v>45253</v>
      </c>
      <c r="B46" s="82">
        <v>0.14583333333333334</v>
      </c>
      <c r="C46" s="83">
        <v>2165</v>
      </c>
      <c r="D46" s="83">
        <v>525</v>
      </c>
      <c r="E46" s="83">
        <v>3592</v>
      </c>
      <c r="F46" s="83">
        <v>17525</v>
      </c>
      <c r="G46" s="83">
        <v>355</v>
      </c>
      <c r="H46" s="83">
        <v>741</v>
      </c>
      <c r="I46" s="83">
        <v>1596</v>
      </c>
      <c r="J46" s="83">
        <v>246</v>
      </c>
      <c r="K46" s="83">
        <v>0</v>
      </c>
      <c r="L46" s="83">
        <v>0</v>
      </c>
    </row>
    <row r="47" spans="1:12" x14ac:dyDescent="0.35">
      <c r="A47" s="81">
        <v>45253</v>
      </c>
      <c r="B47" s="82">
        <v>0.16666666666666666</v>
      </c>
      <c r="C47" s="83">
        <v>2171</v>
      </c>
      <c r="D47" s="83">
        <v>461</v>
      </c>
      <c r="E47" s="83">
        <v>3605</v>
      </c>
      <c r="F47" s="83">
        <v>17243</v>
      </c>
      <c r="G47" s="83">
        <v>359</v>
      </c>
      <c r="H47" s="83">
        <v>730</v>
      </c>
      <c r="I47" s="83">
        <v>1590</v>
      </c>
      <c r="J47" s="83">
        <v>261</v>
      </c>
      <c r="K47" s="83">
        <v>0</v>
      </c>
      <c r="L47" s="83">
        <v>0</v>
      </c>
    </row>
    <row r="48" spans="1:12" x14ac:dyDescent="0.35">
      <c r="A48" s="81">
        <v>45253</v>
      </c>
      <c r="B48" s="82">
        <v>0.1875</v>
      </c>
      <c r="C48" s="83">
        <v>2238</v>
      </c>
      <c r="D48" s="83">
        <v>459</v>
      </c>
      <c r="E48" s="83">
        <v>3609</v>
      </c>
      <c r="F48" s="83">
        <v>17068</v>
      </c>
      <c r="G48" s="83">
        <v>385</v>
      </c>
      <c r="H48" s="83">
        <v>1218</v>
      </c>
      <c r="I48" s="83">
        <v>1689</v>
      </c>
      <c r="J48" s="83">
        <v>325</v>
      </c>
      <c r="K48" s="83">
        <v>0</v>
      </c>
      <c r="L48" s="83">
        <v>0</v>
      </c>
    </row>
    <row r="49" spans="1:12" x14ac:dyDescent="0.35">
      <c r="A49" s="81">
        <v>45253</v>
      </c>
      <c r="B49" s="82">
        <v>0.20833333333333334</v>
      </c>
      <c r="C49" s="83">
        <v>2879</v>
      </c>
      <c r="D49" s="83">
        <v>542</v>
      </c>
      <c r="E49" s="83">
        <v>3615</v>
      </c>
      <c r="F49" s="83">
        <v>17178</v>
      </c>
      <c r="G49" s="83">
        <v>422</v>
      </c>
      <c r="H49" s="83">
        <v>1320</v>
      </c>
      <c r="I49" s="83">
        <v>1823</v>
      </c>
      <c r="J49" s="83">
        <v>262</v>
      </c>
      <c r="K49" s="83">
        <v>0</v>
      </c>
      <c r="L49" s="83">
        <v>0</v>
      </c>
    </row>
    <row r="50" spans="1:12" x14ac:dyDescent="0.35">
      <c r="A50" s="81">
        <v>45253</v>
      </c>
      <c r="B50" s="82">
        <v>0.22916666666666666</v>
      </c>
      <c r="C50" s="83">
        <v>3234</v>
      </c>
      <c r="D50" s="83">
        <v>461</v>
      </c>
      <c r="E50" s="83">
        <v>3608</v>
      </c>
      <c r="F50" s="83">
        <v>17293</v>
      </c>
      <c r="G50" s="83">
        <v>461</v>
      </c>
      <c r="H50" s="83">
        <v>2006</v>
      </c>
      <c r="I50" s="83">
        <v>2107</v>
      </c>
      <c r="J50" s="83">
        <v>320</v>
      </c>
      <c r="K50" s="83">
        <v>0</v>
      </c>
      <c r="L50" s="83">
        <v>0</v>
      </c>
    </row>
    <row r="51" spans="1:12" x14ac:dyDescent="0.35">
      <c r="A51" s="81">
        <v>45254</v>
      </c>
      <c r="B51" s="82">
        <v>0.25</v>
      </c>
      <c r="C51" s="83">
        <v>3869</v>
      </c>
      <c r="D51" s="83">
        <v>647</v>
      </c>
      <c r="E51" s="83">
        <v>3624</v>
      </c>
      <c r="F51" s="83">
        <v>17623</v>
      </c>
      <c r="G51" s="83">
        <v>508</v>
      </c>
      <c r="H51" s="83">
        <v>2206</v>
      </c>
      <c r="I51" s="83">
        <v>2762</v>
      </c>
      <c r="J51" s="83">
        <v>275</v>
      </c>
      <c r="K51" s="83">
        <v>0</v>
      </c>
      <c r="L51" s="83">
        <v>0</v>
      </c>
    </row>
    <row r="52" spans="1:12" x14ac:dyDescent="0.35">
      <c r="A52" s="81">
        <v>45254</v>
      </c>
      <c r="B52" s="82">
        <v>0.27083333333333331</v>
      </c>
      <c r="C52" s="83">
        <v>4050</v>
      </c>
      <c r="D52" s="83">
        <v>723</v>
      </c>
      <c r="E52" s="83">
        <v>3637</v>
      </c>
      <c r="F52" s="83">
        <v>17670</v>
      </c>
      <c r="G52" s="83">
        <v>535</v>
      </c>
      <c r="H52" s="83">
        <v>3231</v>
      </c>
      <c r="I52" s="83">
        <v>2860</v>
      </c>
      <c r="J52" s="83">
        <v>403</v>
      </c>
      <c r="K52" s="83">
        <v>0</v>
      </c>
      <c r="L52" s="83">
        <v>364</v>
      </c>
    </row>
    <row r="53" spans="1:12" x14ac:dyDescent="0.35">
      <c r="A53" s="81">
        <v>45254</v>
      </c>
      <c r="B53" s="82">
        <v>0.29166666666666669</v>
      </c>
      <c r="C53" s="83">
        <v>5055</v>
      </c>
      <c r="D53" s="83">
        <v>792</v>
      </c>
      <c r="E53" s="83">
        <v>3651</v>
      </c>
      <c r="F53" s="83">
        <v>17401</v>
      </c>
      <c r="G53" s="83">
        <v>535</v>
      </c>
      <c r="H53" s="83">
        <v>3411</v>
      </c>
      <c r="I53" s="83">
        <v>2859</v>
      </c>
      <c r="J53" s="83">
        <v>705</v>
      </c>
      <c r="K53" s="83">
        <v>0</v>
      </c>
      <c r="L53" s="83">
        <v>406</v>
      </c>
    </row>
    <row r="54" spans="1:12" x14ac:dyDescent="0.35">
      <c r="A54" s="81">
        <v>45254</v>
      </c>
      <c r="B54" s="82">
        <v>0.3125</v>
      </c>
      <c r="C54" s="83">
        <v>5307</v>
      </c>
      <c r="D54" s="83">
        <v>922</v>
      </c>
      <c r="E54" s="83">
        <v>3655</v>
      </c>
      <c r="F54" s="83">
        <v>17323</v>
      </c>
      <c r="G54" s="83">
        <v>530</v>
      </c>
      <c r="H54" s="83">
        <v>4894</v>
      </c>
      <c r="I54" s="83">
        <v>2846</v>
      </c>
      <c r="J54" s="83">
        <v>345</v>
      </c>
      <c r="K54" s="83">
        <v>1</v>
      </c>
      <c r="L54" s="83">
        <v>504</v>
      </c>
    </row>
    <row r="55" spans="1:12" x14ac:dyDescent="0.35">
      <c r="A55" s="81">
        <v>45254</v>
      </c>
      <c r="B55" s="82">
        <v>0.33333333333333331</v>
      </c>
      <c r="C55" s="83">
        <v>5407</v>
      </c>
      <c r="D55" s="83">
        <v>960</v>
      </c>
      <c r="E55" s="83">
        <v>3655</v>
      </c>
      <c r="F55" s="83">
        <v>17428</v>
      </c>
      <c r="G55" s="83">
        <v>619</v>
      </c>
      <c r="H55" s="83">
        <v>5195</v>
      </c>
      <c r="I55" s="83">
        <v>2852</v>
      </c>
      <c r="J55" s="83">
        <v>497</v>
      </c>
      <c r="K55" s="83">
        <v>168</v>
      </c>
      <c r="L55" s="83">
        <v>326</v>
      </c>
    </row>
    <row r="56" spans="1:12" x14ac:dyDescent="0.35">
      <c r="A56" s="81">
        <v>45254</v>
      </c>
      <c r="B56" s="82">
        <v>0.35416666666666669</v>
      </c>
      <c r="C56" s="83">
        <v>5434</v>
      </c>
      <c r="D56" s="83">
        <v>960</v>
      </c>
      <c r="E56" s="83">
        <v>3657</v>
      </c>
      <c r="F56" s="83">
        <v>17465</v>
      </c>
      <c r="G56" s="83">
        <v>501</v>
      </c>
      <c r="H56" s="83">
        <v>5394</v>
      </c>
      <c r="I56" s="83">
        <v>2857</v>
      </c>
      <c r="J56" s="83">
        <v>400</v>
      </c>
      <c r="K56" s="83">
        <v>728</v>
      </c>
      <c r="L56" s="83">
        <v>430</v>
      </c>
    </row>
    <row r="57" spans="1:12" x14ac:dyDescent="0.35">
      <c r="A57" s="81">
        <v>45254</v>
      </c>
      <c r="B57" s="82">
        <v>0.375</v>
      </c>
      <c r="C57" s="83">
        <v>5189</v>
      </c>
      <c r="D57" s="83">
        <v>959</v>
      </c>
      <c r="E57" s="83">
        <v>3664</v>
      </c>
      <c r="F57" s="83">
        <v>17474</v>
      </c>
      <c r="G57" s="83">
        <v>463</v>
      </c>
      <c r="H57" s="83">
        <v>5487</v>
      </c>
      <c r="I57" s="83">
        <v>2859</v>
      </c>
      <c r="J57" s="83">
        <v>272</v>
      </c>
      <c r="K57" s="83">
        <v>1365</v>
      </c>
      <c r="L57" s="83">
        <v>328</v>
      </c>
    </row>
    <row r="58" spans="1:12" x14ac:dyDescent="0.35">
      <c r="A58" s="81">
        <v>45254</v>
      </c>
      <c r="B58" s="82">
        <v>0.39583333333333331</v>
      </c>
      <c r="C58" s="83">
        <v>5095</v>
      </c>
      <c r="D58" s="83">
        <v>960</v>
      </c>
      <c r="E58" s="83">
        <v>3682</v>
      </c>
      <c r="F58" s="83">
        <v>17520</v>
      </c>
      <c r="G58" s="83">
        <v>452</v>
      </c>
      <c r="H58" s="83">
        <v>5554</v>
      </c>
      <c r="I58" s="83">
        <v>2858</v>
      </c>
      <c r="J58" s="83">
        <v>323</v>
      </c>
      <c r="K58" s="83">
        <v>1848</v>
      </c>
      <c r="L58" s="83">
        <v>328</v>
      </c>
    </row>
    <row r="59" spans="1:12" x14ac:dyDescent="0.35">
      <c r="A59" s="81">
        <v>45254</v>
      </c>
      <c r="B59" s="82">
        <v>0.41666666666666669</v>
      </c>
      <c r="C59" s="83">
        <v>4999</v>
      </c>
      <c r="D59" s="83">
        <v>959</v>
      </c>
      <c r="E59" s="83">
        <v>3702</v>
      </c>
      <c r="F59" s="83">
        <v>17563</v>
      </c>
      <c r="G59" s="83">
        <v>450</v>
      </c>
      <c r="H59" s="83">
        <v>5621</v>
      </c>
      <c r="I59" s="83">
        <v>2840</v>
      </c>
      <c r="J59" s="83">
        <v>338</v>
      </c>
      <c r="K59" s="83">
        <v>2569</v>
      </c>
      <c r="L59" s="83">
        <v>322</v>
      </c>
    </row>
    <row r="60" spans="1:12" x14ac:dyDescent="0.35">
      <c r="A60" s="81">
        <v>45254</v>
      </c>
      <c r="B60" s="82">
        <v>0.4375</v>
      </c>
      <c r="C60" s="83">
        <v>5355</v>
      </c>
      <c r="D60" s="83">
        <v>961</v>
      </c>
      <c r="E60" s="83">
        <v>3707</v>
      </c>
      <c r="F60" s="83">
        <v>17513</v>
      </c>
      <c r="G60" s="83">
        <v>446</v>
      </c>
      <c r="H60" s="83">
        <v>5701</v>
      </c>
      <c r="I60" s="83">
        <v>2825</v>
      </c>
      <c r="J60" s="83">
        <v>225</v>
      </c>
      <c r="K60" s="83">
        <v>3282</v>
      </c>
      <c r="L60" s="83">
        <v>6</v>
      </c>
    </row>
    <row r="61" spans="1:12" x14ac:dyDescent="0.35">
      <c r="A61" s="81">
        <v>45254</v>
      </c>
      <c r="B61" s="82">
        <v>0.45833333333333331</v>
      </c>
      <c r="C61" s="83">
        <v>5018</v>
      </c>
      <c r="D61" s="83">
        <v>959</v>
      </c>
      <c r="E61" s="83">
        <v>3700</v>
      </c>
      <c r="F61" s="83">
        <v>17652</v>
      </c>
      <c r="G61" s="83">
        <v>443</v>
      </c>
      <c r="H61" s="83">
        <v>5790</v>
      </c>
      <c r="I61" s="83">
        <v>2835</v>
      </c>
      <c r="J61" s="83">
        <v>234</v>
      </c>
      <c r="K61" s="83">
        <v>3978</v>
      </c>
      <c r="L61" s="83">
        <v>20</v>
      </c>
    </row>
    <row r="62" spans="1:12" x14ac:dyDescent="0.35">
      <c r="A62" s="81">
        <v>45254</v>
      </c>
      <c r="B62" s="82">
        <v>0.47916666666666669</v>
      </c>
      <c r="C62" s="83">
        <v>5060</v>
      </c>
      <c r="D62" s="83">
        <v>958</v>
      </c>
      <c r="E62" s="83">
        <v>3702</v>
      </c>
      <c r="F62" s="83">
        <v>17862</v>
      </c>
      <c r="G62" s="83">
        <v>437</v>
      </c>
      <c r="H62" s="83">
        <v>5875</v>
      </c>
      <c r="I62" s="83">
        <v>2828</v>
      </c>
      <c r="J62" s="83">
        <v>219</v>
      </c>
      <c r="K62" s="83">
        <v>3926</v>
      </c>
      <c r="L62" s="83">
        <v>0</v>
      </c>
    </row>
    <row r="63" spans="1:12" x14ac:dyDescent="0.35">
      <c r="A63" s="81">
        <v>45254</v>
      </c>
      <c r="B63" s="82">
        <v>0.5</v>
      </c>
      <c r="C63" s="83">
        <v>4991</v>
      </c>
      <c r="D63" s="83">
        <v>925</v>
      </c>
      <c r="E63" s="83">
        <v>3718</v>
      </c>
      <c r="F63" s="83">
        <v>18105</v>
      </c>
      <c r="G63" s="83">
        <v>438</v>
      </c>
      <c r="H63" s="83">
        <v>5934</v>
      </c>
      <c r="I63" s="83">
        <v>2796</v>
      </c>
      <c r="J63" s="83">
        <v>208</v>
      </c>
      <c r="K63" s="83">
        <v>3879</v>
      </c>
      <c r="L63" s="83">
        <v>0</v>
      </c>
    </row>
    <row r="64" spans="1:12" x14ac:dyDescent="0.35">
      <c r="A64" s="81">
        <v>45254</v>
      </c>
      <c r="B64" s="82">
        <v>0.52083333333333337</v>
      </c>
      <c r="C64" s="83">
        <v>4924</v>
      </c>
      <c r="D64" s="83">
        <v>825</v>
      </c>
      <c r="E64" s="83">
        <v>3732</v>
      </c>
      <c r="F64" s="83">
        <v>17823</v>
      </c>
      <c r="G64" s="83">
        <v>426</v>
      </c>
      <c r="H64" s="83">
        <v>5934</v>
      </c>
      <c r="I64" s="83">
        <v>2827</v>
      </c>
      <c r="J64" s="83">
        <v>232</v>
      </c>
      <c r="K64" s="83">
        <v>4065</v>
      </c>
      <c r="L64" s="83">
        <v>0</v>
      </c>
    </row>
    <row r="65" spans="1:12" x14ac:dyDescent="0.35">
      <c r="A65" s="81">
        <v>45254</v>
      </c>
      <c r="B65" s="82">
        <v>0.54166666666666663</v>
      </c>
      <c r="C65" s="83">
        <v>5280</v>
      </c>
      <c r="D65" s="83">
        <v>800</v>
      </c>
      <c r="E65" s="83">
        <v>3734</v>
      </c>
      <c r="F65" s="83">
        <v>17249</v>
      </c>
      <c r="G65" s="83">
        <v>438</v>
      </c>
      <c r="H65" s="83">
        <v>5934</v>
      </c>
      <c r="I65" s="83">
        <v>2835</v>
      </c>
      <c r="J65" s="83">
        <v>244</v>
      </c>
      <c r="K65" s="83">
        <v>3585</v>
      </c>
      <c r="L65" s="83">
        <v>0</v>
      </c>
    </row>
    <row r="66" spans="1:12" x14ac:dyDescent="0.35">
      <c r="A66" s="81">
        <v>45254</v>
      </c>
      <c r="B66" s="82">
        <v>0.5625</v>
      </c>
      <c r="C66" s="83">
        <v>5987</v>
      </c>
      <c r="D66" s="83">
        <v>948</v>
      </c>
      <c r="E66" s="83">
        <v>3732</v>
      </c>
      <c r="F66" s="83">
        <v>16740</v>
      </c>
      <c r="G66" s="83">
        <v>430</v>
      </c>
      <c r="H66" s="83">
        <v>5904</v>
      </c>
      <c r="I66" s="83">
        <v>2833</v>
      </c>
      <c r="J66" s="83">
        <v>246</v>
      </c>
      <c r="K66" s="83">
        <v>3271</v>
      </c>
      <c r="L66" s="83">
        <v>52</v>
      </c>
    </row>
    <row r="67" spans="1:12" x14ac:dyDescent="0.35">
      <c r="A67" s="81">
        <v>45254</v>
      </c>
      <c r="B67" s="82">
        <v>0.58333333333333337</v>
      </c>
      <c r="C67" s="83">
        <v>6921</v>
      </c>
      <c r="D67" s="83">
        <v>959</v>
      </c>
      <c r="E67" s="83">
        <v>3731</v>
      </c>
      <c r="F67" s="83">
        <v>16327</v>
      </c>
      <c r="G67" s="83">
        <v>424</v>
      </c>
      <c r="H67" s="83">
        <v>5890</v>
      </c>
      <c r="I67" s="83">
        <v>2840</v>
      </c>
      <c r="J67" s="83">
        <v>246</v>
      </c>
      <c r="K67" s="83">
        <v>2559</v>
      </c>
      <c r="L67" s="83">
        <v>234</v>
      </c>
    </row>
    <row r="68" spans="1:12" x14ac:dyDescent="0.35">
      <c r="A68" s="81">
        <v>45254</v>
      </c>
      <c r="B68" s="82">
        <v>0.60416666666666663</v>
      </c>
      <c r="C68" s="83">
        <v>8613</v>
      </c>
      <c r="D68" s="83">
        <v>957</v>
      </c>
      <c r="E68" s="83">
        <v>3727</v>
      </c>
      <c r="F68" s="83">
        <v>15689</v>
      </c>
      <c r="G68" s="83">
        <v>423</v>
      </c>
      <c r="H68" s="83">
        <v>5226</v>
      </c>
      <c r="I68" s="83">
        <v>2853</v>
      </c>
      <c r="J68" s="83">
        <v>232</v>
      </c>
      <c r="K68" s="83">
        <v>1583</v>
      </c>
      <c r="L68" s="83">
        <v>270</v>
      </c>
    </row>
    <row r="69" spans="1:12" x14ac:dyDescent="0.35">
      <c r="A69" s="81">
        <v>45254</v>
      </c>
      <c r="B69" s="82">
        <v>0.625</v>
      </c>
      <c r="C69" s="83">
        <v>9694</v>
      </c>
      <c r="D69" s="83">
        <v>959</v>
      </c>
      <c r="E69" s="83">
        <v>3733</v>
      </c>
      <c r="F69" s="83">
        <v>15493</v>
      </c>
      <c r="G69" s="83">
        <v>458</v>
      </c>
      <c r="H69" s="83">
        <v>5208</v>
      </c>
      <c r="I69" s="83">
        <v>2858</v>
      </c>
      <c r="J69" s="83">
        <v>250</v>
      </c>
      <c r="K69" s="83">
        <v>532</v>
      </c>
      <c r="L69" s="83">
        <v>284</v>
      </c>
    </row>
    <row r="70" spans="1:12" x14ac:dyDescent="0.35">
      <c r="A70" s="81">
        <v>45254</v>
      </c>
      <c r="B70" s="82">
        <v>0.64583333333333337</v>
      </c>
      <c r="C70" s="83">
        <v>10579</v>
      </c>
      <c r="D70" s="83">
        <v>852</v>
      </c>
      <c r="E70" s="83">
        <v>3738</v>
      </c>
      <c r="F70" s="83">
        <v>14962</v>
      </c>
      <c r="G70" s="83">
        <v>535</v>
      </c>
      <c r="H70" s="83">
        <v>5590</v>
      </c>
      <c r="I70" s="83">
        <v>2856</v>
      </c>
      <c r="J70" s="83">
        <v>383</v>
      </c>
      <c r="K70" s="83">
        <v>64</v>
      </c>
      <c r="L70" s="83">
        <v>1004</v>
      </c>
    </row>
    <row r="71" spans="1:12" x14ac:dyDescent="0.35">
      <c r="A71" s="81">
        <v>45254</v>
      </c>
      <c r="B71" s="82">
        <v>0.66666666666666663</v>
      </c>
      <c r="C71" s="83">
        <v>11094</v>
      </c>
      <c r="D71" s="83">
        <v>960</v>
      </c>
      <c r="E71" s="83">
        <v>3750</v>
      </c>
      <c r="F71" s="83">
        <v>14627</v>
      </c>
      <c r="G71" s="83">
        <v>731</v>
      </c>
      <c r="H71" s="83">
        <v>5602</v>
      </c>
      <c r="I71" s="83">
        <v>2851</v>
      </c>
      <c r="J71" s="83">
        <v>769</v>
      </c>
      <c r="K71" s="83">
        <v>0</v>
      </c>
      <c r="L71" s="83">
        <v>1012</v>
      </c>
    </row>
    <row r="72" spans="1:12" x14ac:dyDescent="0.35">
      <c r="A72" s="81">
        <v>45254</v>
      </c>
      <c r="B72" s="82">
        <v>0.6875</v>
      </c>
      <c r="C72" s="83">
        <v>11805</v>
      </c>
      <c r="D72" s="83">
        <v>867</v>
      </c>
      <c r="E72" s="83">
        <v>3767</v>
      </c>
      <c r="F72" s="83">
        <v>14328</v>
      </c>
      <c r="G72" s="83">
        <v>741</v>
      </c>
      <c r="H72" s="83">
        <v>5948</v>
      </c>
      <c r="I72" s="83">
        <v>2838</v>
      </c>
      <c r="J72" s="83">
        <v>724</v>
      </c>
      <c r="K72" s="83">
        <v>0</v>
      </c>
      <c r="L72" s="83">
        <v>852</v>
      </c>
    </row>
    <row r="73" spans="1:12" x14ac:dyDescent="0.35">
      <c r="A73" s="81">
        <v>45254</v>
      </c>
      <c r="B73" s="82">
        <v>0.70833333333333337</v>
      </c>
      <c r="C73" s="83">
        <v>11590</v>
      </c>
      <c r="D73" s="83">
        <v>878</v>
      </c>
      <c r="E73" s="83">
        <v>3769</v>
      </c>
      <c r="F73" s="83">
        <v>13784</v>
      </c>
      <c r="G73" s="83">
        <v>830</v>
      </c>
      <c r="H73" s="83">
        <v>5954</v>
      </c>
      <c r="I73" s="83">
        <v>2841</v>
      </c>
      <c r="J73" s="83">
        <v>964</v>
      </c>
      <c r="K73" s="83">
        <v>0</v>
      </c>
      <c r="L73" s="83">
        <v>968</v>
      </c>
    </row>
    <row r="74" spans="1:12" x14ac:dyDescent="0.35">
      <c r="A74" s="81">
        <v>45254</v>
      </c>
      <c r="B74" s="82">
        <v>0.72916666666666663</v>
      </c>
      <c r="C74" s="83">
        <v>11683</v>
      </c>
      <c r="D74" s="83">
        <v>958</v>
      </c>
      <c r="E74" s="83">
        <v>3788</v>
      </c>
      <c r="F74" s="83">
        <v>13446</v>
      </c>
      <c r="G74" s="83">
        <v>828</v>
      </c>
      <c r="H74" s="83">
        <v>5954</v>
      </c>
      <c r="I74" s="83">
        <v>2830</v>
      </c>
      <c r="J74" s="83">
        <v>769</v>
      </c>
      <c r="K74" s="83">
        <v>0</v>
      </c>
      <c r="L74" s="83">
        <v>1130</v>
      </c>
    </row>
    <row r="75" spans="1:12" x14ac:dyDescent="0.35">
      <c r="A75" s="81">
        <v>45254</v>
      </c>
      <c r="B75" s="82">
        <v>0.75</v>
      </c>
      <c r="C75" s="83">
        <v>11569</v>
      </c>
      <c r="D75" s="83">
        <v>961</v>
      </c>
      <c r="E75" s="83">
        <v>3795</v>
      </c>
      <c r="F75" s="83">
        <v>13038</v>
      </c>
      <c r="G75" s="83">
        <v>828</v>
      </c>
      <c r="H75" s="83">
        <v>5954</v>
      </c>
      <c r="I75" s="83">
        <v>2805</v>
      </c>
      <c r="J75" s="83">
        <v>646</v>
      </c>
      <c r="K75" s="83">
        <v>0</v>
      </c>
      <c r="L75" s="83">
        <v>1044</v>
      </c>
    </row>
    <row r="76" spans="1:12" x14ac:dyDescent="0.35">
      <c r="A76" s="81">
        <v>45254</v>
      </c>
      <c r="B76" s="82">
        <v>0.77083333333333337</v>
      </c>
      <c r="C76" s="83">
        <v>11626</v>
      </c>
      <c r="D76" s="83">
        <v>959</v>
      </c>
      <c r="E76" s="83">
        <v>3809</v>
      </c>
      <c r="F76" s="83">
        <v>12541</v>
      </c>
      <c r="G76" s="83">
        <v>787</v>
      </c>
      <c r="H76" s="83">
        <v>5956</v>
      </c>
      <c r="I76" s="83">
        <v>2793</v>
      </c>
      <c r="J76" s="83">
        <v>557</v>
      </c>
      <c r="K76" s="83">
        <v>0</v>
      </c>
      <c r="L76" s="83">
        <v>714</v>
      </c>
    </row>
    <row r="77" spans="1:12" x14ac:dyDescent="0.35">
      <c r="A77" s="81">
        <v>45254</v>
      </c>
      <c r="B77" s="82">
        <v>0.79166666666666663</v>
      </c>
      <c r="C77" s="83">
        <v>11343</v>
      </c>
      <c r="D77" s="83">
        <v>890</v>
      </c>
      <c r="E77" s="83">
        <v>3814</v>
      </c>
      <c r="F77" s="83">
        <v>12362</v>
      </c>
      <c r="G77" s="83">
        <v>760</v>
      </c>
      <c r="H77" s="83">
        <v>5956</v>
      </c>
      <c r="I77" s="83">
        <v>2777</v>
      </c>
      <c r="J77" s="83">
        <v>373</v>
      </c>
      <c r="K77" s="83">
        <v>0</v>
      </c>
      <c r="L77" s="83">
        <v>564</v>
      </c>
    </row>
    <row r="78" spans="1:12" x14ac:dyDescent="0.35">
      <c r="A78" s="81">
        <v>45254</v>
      </c>
      <c r="B78" s="82">
        <v>0.8125</v>
      </c>
      <c r="C78" s="83">
        <v>10961</v>
      </c>
      <c r="D78" s="83">
        <v>908</v>
      </c>
      <c r="E78" s="83">
        <v>3808</v>
      </c>
      <c r="F78" s="83">
        <v>12050</v>
      </c>
      <c r="G78" s="83">
        <v>756</v>
      </c>
      <c r="H78" s="83">
        <v>5956</v>
      </c>
      <c r="I78" s="83">
        <v>2785</v>
      </c>
      <c r="J78" s="83">
        <v>296</v>
      </c>
      <c r="K78" s="83">
        <v>0</v>
      </c>
      <c r="L78" s="83">
        <v>128</v>
      </c>
    </row>
    <row r="79" spans="1:12" x14ac:dyDescent="0.35">
      <c r="A79" s="81">
        <v>45254</v>
      </c>
      <c r="B79" s="82">
        <v>0.83333333333333337</v>
      </c>
      <c r="C79" s="83">
        <v>10059</v>
      </c>
      <c r="D79" s="83">
        <v>959</v>
      </c>
      <c r="E79" s="83">
        <v>3807</v>
      </c>
      <c r="F79" s="83">
        <v>11891</v>
      </c>
      <c r="G79" s="83">
        <v>837</v>
      </c>
      <c r="H79" s="83">
        <v>5956</v>
      </c>
      <c r="I79" s="83">
        <v>2797</v>
      </c>
      <c r="J79" s="83">
        <v>375</v>
      </c>
      <c r="K79" s="83">
        <v>0</v>
      </c>
      <c r="L79" s="83">
        <v>92</v>
      </c>
    </row>
    <row r="80" spans="1:12" x14ac:dyDescent="0.35">
      <c r="A80" s="81">
        <v>45254</v>
      </c>
      <c r="B80" s="82">
        <v>0.85416666666666663</v>
      </c>
      <c r="C80" s="83">
        <v>8703</v>
      </c>
      <c r="D80" s="83">
        <v>961</v>
      </c>
      <c r="E80" s="83">
        <v>3810</v>
      </c>
      <c r="F80" s="83">
        <v>11831</v>
      </c>
      <c r="G80" s="83">
        <v>736</v>
      </c>
      <c r="H80" s="83">
        <v>5936</v>
      </c>
      <c r="I80" s="83">
        <v>2801</v>
      </c>
      <c r="J80" s="83">
        <v>375</v>
      </c>
      <c r="K80" s="83">
        <v>0</v>
      </c>
      <c r="L80" s="83">
        <v>314</v>
      </c>
    </row>
    <row r="81" spans="1:12" x14ac:dyDescent="0.35">
      <c r="A81" s="81">
        <v>45254</v>
      </c>
      <c r="B81" s="82">
        <v>0.875</v>
      </c>
      <c r="C81" s="83">
        <v>7813</v>
      </c>
      <c r="D81" s="83">
        <v>960</v>
      </c>
      <c r="E81" s="83">
        <v>3818</v>
      </c>
      <c r="F81" s="83">
        <v>11612</v>
      </c>
      <c r="G81" s="83">
        <v>713</v>
      </c>
      <c r="H81" s="83">
        <v>5936</v>
      </c>
      <c r="I81" s="83">
        <v>2800</v>
      </c>
      <c r="J81" s="83">
        <v>289</v>
      </c>
      <c r="K81" s="83">
        <v>0</v>
      </c>
      <c r="L81" s="83">
        <v>148</v>
      </c>
    </row>
    <row r="82" spans="1:12" x14ac:dyDescent="0.35">
      <c r="A82" s="81">
        <v>45254</v>
      </c>
      <c r="B82" s="82">
        <v>0.89583333333333337</v>
      </c>
      <c r="C82" s="83">
        <v>6821</v>
      </c>
      <c r="D82" s="83">
        <v>958</v>
      </c>
      <c r="E82" s="83">
        <v>3830</v>
      </c>
      <c r="F82" s="83">
        <v>11621</v>
      </c>
      <c r="G82" s="83">
        <v>470</v>
      </c>
      <c r="H82" s="83">
        <v>5936</v>
      </c>
      <c r="I82" s="83">
        <v>2802</v>
      </c>
      <c r="J82" s="83">
        <v>277</v>
      </c>
      <c r="K82" s="83">
        <v>0</v>
      </c>
      <c r="L82" s="83">
        <v>0</v>
      </c>
    </row>
    <row r="83" spans="1:12" x14ac:dyDescent="0.35">
      <c r="A83" s="81">
        <v>45254</v>
      </c>
      <c r="B83" s="82">
        <v>0.91666666666666663</v>
      </c>
      <c r="C83" s="83">
        <v>5576</v>
      </c>
      <c r="D83" s="83">
        <v>958</v>
      </c>
      <c r="E83" s="83">
        <v>3840</v>
      </c>
      <c r="F83" s="83">
        <v>11636</v>
      </c>
      <c r="G83" s="83">
        <v>446</v>
      </c>
      <c r="H83" s="83">
        <v>5936</v>
      </c>
      <c r="I83" s="83">
        <v>2708</v>
      </c>
      <c r="J83" s="83">
        <v>246</v>
      </c>
      <c r="K83" s="83">
        <v>0</v>
      </c>
      <c r="L83" s="83">
        <v>0</v>
      </c>
    </row>
    <row r="84" spans="1:12" x14ac:dyDescent="0.35">
      <c r="A84" s="81">
        <v>45254</v>
      </c>
      <c r="B84" s="82">
        <v>0.9375</v>
      </c>
      <c r="C84" s="83">
        <v>4891</v>
      </c>
      <c r="D84" s="83">
        <v>879</v>
      </c>
      <c r="E84" s="83">
        <v>3847</v>
      </c>
      <c r="F84" s="83">
        <v>11561</v>
      </c>
      <c r="G84" s="83">
        <v>381</v>
      </c>
      <c r="H84" s="83">
        <v>5934</v>
      </c>
      <c r="I84" s="83">
        <v>2080</v>
      </c>
      <c r="J84" s="83">
        <v>224</v>
      </c>
      <c r="K84" s="83">
        <v>0</v>
      </c>
      <c r="L84" s="83">
        <v>188</v>
      </c>
    </row>
    <row r="85" spans="1:12" x14ac:dyDescent="0.35">
      <c r="A85" s="81">
        <v>45254</v>
      </c>
      <c r="B85" s="82">
        <v>0.95833333333333337</v>
      </c>
      <c r="C85" s="83">
        <v>4296</v>
      </c>
      <c r="D85" s="83">
        <v>959</v>
      </c>
      <c r="E85" s="83">
        <v>3856</v>
      </c>
      <c r="F85" s="83">
        <v>11649</v>
      </c>
      <c r="G85" s="83">
        <v>403</v>
      </c>
      <c r="H85" s="83">
        <v>5934</v>
      </c>
      <c r="I85" s="83">
        <v>2094</v>
      </c>
      <c r="J85" s="83">
        <v>199</v>
      </c>
      <c r="K85" s="83">
        <v>0</v>
      </c>
      <c r="L85" s="83">
        <v>0</v>
      </c>
    </row>
    <row r="86" spans="1:12" x14ac:dyDescent="0.35">
      <c r="A86" s="81">
        <v>45254</v>
      </c>
      <c r="B86" s="82">
        <v>0.97916666666666663</v>
      </c>
      <c r="C86" s="83">
        <v>3992</v>
      </c>
      <c r="D86" s="83">
        <v>960</v>
      </c>
      <c r="E86" s="83">
        <v>3859</v>
      </c>
      <c r="F86" s="83">
        <v>11698</v>
      </c>
      <c r="G86" s="83">
        <v>398</v>
      </c>
      <c r="H86" s="83">
        <v>5932</v>
      </c>
      <c r="I86" s="83">
        <v>1838</v>
      </c>
      <c r="J86" s="83">
        <v>199</v>
      </c>
      <c r="K86" s="83">
        <v>0</v>
      </c>
      <c r="L86" s="83">
        <v>0</v>
      </c>
    </row>
    <row r="87" spans="1:12" x14ac:dyDescent="0.35">
      <c r="A87" s="81">
        <v>45254</v>
      </c>
      <c r="B87" s="82">
        <v>0</v>
      </c>
      <c r="C87" s="83">
        <v>4233</v>
      </c>
      <c r="D87" s="83">
        <v>957</v>
      </c>
      <c r="E87" s="83">
        <v>3865</v>
      </c>
      <c r="F87" s="83">
        <v>11594</v>
      </c>
      <c r="G87" s="83">
        <v>397</v>
      </c>
      <c r="H87" s="83">
        <v>5930</v>
      </c>
      <c r="I87" s="83">
        <v>2060</v>
      </c>
      <c r="J87" s="83">
        <v>256</v>
      </c>
      <c r="K87" s="83">
        <v>0</v>
      </c>
      <c r="L87" s="83">
        <v>0</v>
      </c>
    </row>
    <row r="88" spans="1:12" x14ac:dyDescent="0.35">
      <c r="A88" s="81">
        <v>45254</v>
      </c>
      <c r="B88" s="82">
        <v>2.0833333333333332E-2</v>
      </c>
      <c r="C88" s="83">
        <v>3917</v>
      </c>
      <c r="D88" s="83">
        <v>875</v>
      </c>
      <c r="E88" s="83">
        <v>3877</v>
      </c>
      <c r="F88" s="83">
        <v>11514</v>
      </c>
      <c r="G88" s="83">
        <v>436</v>
      </c>
      <c r="H88" s="83">
        <v>5856</v>
      </c>
      <c r="I88" s="83">
        <v>2362</v>
      </c>
      <c r="J88" s="83">
        <v>246</v>
      </c>
      <c r="K88" s="83">
        <v>0</v>
      </c>
      <c r="L88" s="83">
        <v>0</v>
      </c>
    </row>
    <row r="89" spans="1:12" x14ac:dyDescent="0.35">
      <c r="A89" s="81">
        <v>45254</v>
      </c>
      <c r="B89" s="82">
        <v>4.1666666666666664E-2</v>
      </c>
      <c r="C89" s="83">
        <v>3553</v>
      </c>
      <c r="D89" s="83">
        <v>958</v>
      </c>
      <c r="E89" s="83">
        <v>3880</v>
      </c>
      <c r="F89" s="83">
        <v>11369</v>
      </c>
      <c r="G89" s="83">
        <v>425</v>
      </c>
      <c r="H89" s="83">
        <v>5852</v>
      </c>
      <c r="I89" s="83">
        <v>2383</v>
      </c>
      <c r="J89" s="83">
        <v>226</v>
      </c>
      <c r="K89" s="83">
        <v>0</v>
      </c>
      <c r="L89" s="83">
        <v>0</v>
      </c>
    </row>
    <row r="90" spans="1:12" x14ac:dyDescent="0.35">
      <c r="A90" s="81">
        <v>45254</v>
      </c>
      <c r="B90" s="82">
        <v>6.25E-2</v>
      </c>
      <c r="C90" s="83">
        <v>3689</v>
      </c>
      <c r="D90" s="83">
        <v>962</v>
      </c>
      <c r="E90" s="83">
        <v>3891</v>
      </c>
      <c r="F90" s="83">
        <v>11224</v>
      </c>
      <c r="G90" s="83">
        <v>393</v>
      </c>
      <c r="H90" s="83">
        <v>5836</v>
      </c>
      <c r="I90" s="83">
        <v>2172</v>
      </c>
      <c r="J90" s="83">
        <v>221</v>
      </c>
      <c r="K90" s="83">
        <v>0</v>
      </c>
      <c r="L90" s="83">
        <v>0</v>
      </c>
    </row>
    <row r="91" spans="1:12" x14ac:dyDescent="0.35">
      <c r="A91" s="81">
        <v>45254</v>
      </c>
      <c r="B91" s="82">
        <v>8.3333333333333329E-2</v>
      </c>
      <c r="C91" s="83">
        <v>3593</v>
      </c>
      <c r="D91" s="83">
        <v>959</v>
      </c>
      <c r="E91" s="83">
        <v>3895</v>
      </c>
      <c r="F91" s="83">
        <v>11192</v>
      </c>
      <c r="G91" s="83">
        <v>396</v>
      </c>
      <c r="H91" s="83">
        <v>5812</v>
      </c>
      <c r="I91" s="83">
        <v>2063</v>
      </c>
      <c r="J91" s="83">
        <v>222</v>
      </c>
      <c r="K91" s="83">
        <v>0</v>
      </c>
      <c r="L91" s="83">
        <v>0</v>
      </c>
    </row>
    <row r="92" spans="1:12" x14ac:dyDescent="0.35">
      <c r="A92" s="81">
        <v>45254</v>
      </c>
      <c r="B92" s="82">
        <v>0.10416666666666667</v>
      </c>
      <c r="C92" s="83">
        <v>3654</v>
      </c>
      <c r="D92" s="83">
        <v>960</v>
      </c>
      <c r="E92" s="83">
        <v>3902</v>
      </c>
      <c r="F92" s="83">
        <v>11304</v>
      </c>
      <c r="G92" s="83">
        <v>400</v>
      </c>
      <c r="H92" s="83">
        <v>5220</v>
      </c>
      <c r="I92" s="83">
        <v>2381</v>
      </c>
      <c r="J92" s="83">
        <v>244</v>
      </c>
      <c r="K92" s="83">
        <v>0</v>
      </c>
      <c r="L92" s="83">
        <v>0</v>
      </c>
    </row>
    <row r="93" spans="1:12" x14ac:dyDescent="0.35">
      <c r="A93" s="81">
        <v>45254</v>
      </c>
      <c r="B93" s="82">
        <v>0.125</v>
      </c>
      <c r="C93" s="83">
        <v>3640</v>
      </c>
      <c r="D93" s="83">
        <v>873</v>
      </c>
      <c r="E93" s="83">
        <v>3912</v>
      </c>
      <c r="F93" s="83">
        <v>11333</v>
      </c>
      <c r="G93" s="83">
        <v>399</v>
      </c>
      <c r="H93" s="83">
        <v>5192</v>
      </c>
      <c r="I93" s="83">
        <v>2220</v>
      </c>
      <c r="J93" s="83">
        <v>220</v>
      </c>
      <c r="K93" s="83">
        <v>0</v>
      </c>
      <c r="L93" s="83">
        <v>0</v>
      </c>
    </row>
    <row r="94" spans="1:12" x14ac:dyDescent="0.35">
      <c r="A94" s="81">
        <v>45254</v>
      </c>
      <c r="B94" s="82">
        <v>0.14583333333333334</v>
      </c>
      <c r="C94" s="83">
        <v>3717</v>
      </c>
      <c r="D94" s="83">
        <v>643</v>
      </c>
      <c r="E94" s="83">
        <v>3918</v>
      </c>
      <c r="F94" s="83">
        <v>11516</v>
      </c>
      <c r="G94" s="83">
        <v>399</v>
      </c>
      <c r="H94" s="83">
        <v>4954</v>
      </c>
      <c r="I94" s="83">
        <v>1836</v>
      </c>
      <c r="J94" s="83">
        <v>219</v>
      </c>
      <c r="K94" s="83">
        <v>0</v>
      </c>
      <c r="L94" s="83">
        <v>0</v>
      </c>
    </row>
    <row r="95" spans="1:12" x14ac:dyDescent="0.35">
      <c r="A95" s="81">
        <v>45254</v>
      </c>
      <c r="B95" s="82">
        <v>0.16666666666666666</v>
      </c>
      <c r="C95" s="83">
        <v>3763</v>
      </c>
      <c r="D95" s="83">
        <v>463</v>
      </c>
      <c r="E95" s="83">
        <v>3926</v>
      </c>
      <c r="F95" s="83">
        <v>11479</v>
      </c>
      <c r="G95" s="83">
        <v>399</v>
      </c>
      <c r="H95" s="83">
        <v>4946</v>
      </c>
      <c r="I95" s="83">
        <v>1688</v>
      </c>
      <c r="J95" s="83">
        <v>219</v>
      </c>
      <c r="K95" s="83">
        <v>0</v>
      </c>
      <c r="L95" s="83">
        <v>0</v>
      </c>
    </row>
    <row r="96" spans="1:12" x14ac:dyDescent="0.35">
      <c r="A96" s="81">
        <v>45254</v>
      </c>
      <c r="B96" s="82">
        <v>0.1875</v>
      </c>
      <c r="C96" s="83">
        <v>3798</v>
      </c>
      <c r="D96" s="83">
        <v>458</v>
      </c>
      <c r="E96" s="83">
        <v>3931</v>
      </c>
      <c r="F96" s="83">
        <v>11423</v>
      </c>
      <c r="G96" s="83">
        <v>405</v>
      </c>
      <c r="H96" s="83">
        <v>4862</v>
      </c>
      <c r="I96" s="83">
        <v>1497</v>
      </c>
      <c r="J96" s="83">
        <v>285</v>
      </c>
      <c r="K96" s="83">
        <v>0</v>
      </c>
      <c r="L96" s="83">
        <v>0</v>
      </c>
    </row>
    <row r="97" spans="1:12" x14ac:dyDescent="0.35">
      <c r="A97" s="81">
        <v>45254</v>
      </c>
      <c r="B97" s="82">
        <v>0.20833333333333334</v>
      </c>
      <c r="C97" s="83">
        <v>4102</v>
      </c>
      <c r="D97" s="83">
        <v>509</v>
      </c>
      <c r="E97" s="83">
        <v>3931</v>
      </c>
      <c r="F97" s="83">
        <v>11304</v>
      </c>
      <c r="G97" s="83">
        <v>405</v>
      </c>
      <c r="H97" s="83">
        <v>4848</v>
      </c>
      <c r="I97" s="83">
        <v>1328</v>
      </c>
      <c r="J97" s="83">
        <v>306</v>
      </c>
      <c r="K97" s="83">
        <v>0</v>
      </c>
      <c r="L97" s="83">
        <v>0</v>
      </c>
    </row>
    <row r="98" spans="1:12" x14ac:dyDescent="0.35">
      <c r="A98" s="81">
        <v>45254</v>
      </c>
      <c r="B98" s="82">
        <v>0.22916666666666666</v>
      </c>
      <c r="C98" s="83">
        <v>4295</v>
      </c>
      <c r="D98" s="83">
        <v>714</v>
      </c>
      <c r="E98" s="83">
        <v>3931</v>
      </c>
      <c r="F98" s="83">
        <v>11262</v>
      </c>
      <c r="G98" s="83">
        <v>422</v>
      </c>
      <c r="H98" s="83">
        <v>4670</v>
      </c>
      <c r="I98" s="83">
        <v>1567</v>
      </c>
      <c r="J98" s="83">
        <v>318</v>
      </c>
      <c r="K98" s="83">
        <v>0</v>
      </c>
      <c r="L98" s="83">
        <v>0</v>
      </c>
    </row>
    <row r="99" spans="1:12" x14ac:dyDescent="0.35">
      <c r="A99" s="81">
        <v>45255</v>
      </c>
      <c r="B99" s="82">
        <v>0.25</v>
      </c>
      <c r="C99" s="83">
        <v>5072</v>
      </c>
      <c r="D99" s="83">
        <v>821</v>
      </c>
      <c r="E99" s="83">
        <v>3932</v>
      </c>
      <c r="F99" s="83">
        <v>11241</v>
      </c>
      <c r="G99" s="83">
        <v>440</v>
      </c>
      <c r="H99" s="83">
        <v>4670</v>
      </c>
      <c r="I99" s="83">
        <v>1825</v>
      </c>
      <c r="J99" s="83">
        <v>321</v>
      </c>
      <c r="K99" s="83">
        <v>0</v>
      </c>
      <c r="L99" s="83">
        <v>0</v>
      </c>
    </row>
    <row r="100" spans="1:12" x14ac:dyDescent="0.35">
      <c r="A100" s="81">
        <v>45255</v>
      </c>
      <c r="B100" s="82">
        <v>0.27083333333333331</v>
      </c>
      <c r="C100" s="83">
        <v>6485</v>
      </c>
      <c r="D100" s="83">
        <v>574</v>
      </c>
      <c r="E100" s="83">
        <v>3932</v>
      </c>
      <c r="F100" s="83">
        <v>11051</v>
      </c>
      <c r="G100" s="83">
        <v>465</v>
      </c>
      <c r="H100" s="83">
        <v>5510</v>
      </c>
      <c r="I100" s="83">
        <v>1676</v>
      </c>
      <c r="J100" s="83">
        <v>304</v>
      </c>
      <c r="K100" s="83">
        <v>0</v>
      </c>
      <c r="L100" s="83">
        <v>256</v>
      </c>
    </row>
    <row r="101" spans="1:12" x14ac:dyDescent="0.35">
      <c r="A101" s="81">
        <v>45255</v>
      </c>
      <c r="B101" s="82">
        <v>0.29166666666666669</v>
      </c>
      <c r="C101" s="83">
        <v>7706</v>
      </c>
      <c r="D101" s="83">
        <v>763</v>
      </c>
      <c r="E101" s="83">
        <v>3937</v>
      </c>
      <c r="F101" s="83">
        <v>10711</v>
      </c>
      <c r="G101" s="83">
        <v>487</v>
      </c>
      <c r="H101" s="83">
        <v>5548</v>
      </c>
      <c r="I101" s="83">
        <v>2060</v>
      </c>
      <c r="J101" s="83">
        <v>219</v>
      </c>
      <c r="K101" s="83">
        <v>0</v>
      </c>
      <c r="L101" s="83">
        <v>0</v>
      </c>
    </row>
    <row r="102" spans="1:12" x14ac:dyDescent="0.35">
      <c r="A102" s="81">
        <v>45255</v>
      </c>
      <c r="B102" s="82">
        <v>0.3125</v>
      </c>
      <c r="C102" s="83">
        <v>8864</v>
      </c>
      <c r="D102" s="83">
        <v>942</v>
      </c>
      <c r="E102" s="83">
        <v>3933</v>
      </c>
      <c r="F102" s="83">
        <v>10566</v>
      </c>
      <c r="G102" s="83">
        <v>550</v>
      </c>
      <c r="H102" s="83">
        <v>5666</v>
      </c>
      <c r="I102" s="83">
        <v>2112</v>
      </c>
      <c r="J102" s="83">
        <v>228</v>
      </c>
      <c r="K102" s="83">
        <v>2</v>
      </c>
      <c r="L102" s="83">
        <v>0</v>
      </c>
    </row>
    <row r="103" spans="1:12" x14ac:dyDescent="0.35">
      <c r="A103" s="81">
        <v>45255</v>
      </c>
      <c r="B103" s="82">
        <v>0.33333333333333331</v>
      </c>
      <c r="C103" s="83">
        <v>9898</v>
      </c>
      <c r="D103" s="83">
        <v>960</v>
      </c>
      <c r="E103" s="83">
        <v>3934</v>
      </c>
      <c r="F103" s="83">
        <v>10445</v>
      </c>
      <c r="G103" s="83">
        <v>549</v>
      </c>
      <c r="H103" s="83">
        <v>5678</v>
      </c>
      <c r="I103" s="83">
        <v>2122</v>
      </c>
      <c r="J103" s="83">
        <v>275</v>
      </c>
      <c r="K103" s="83">
        <v>241</v>
      </c>
      <c r="L103" s="83">
        <v>0</v>
      </c>
    </row>
    <row r="104" spans="1:12" x14ac:dyDescent="0.35">
      <c r="A104" s="81">
        <v>45255</v>
      </c>
      <c r="B104" s="82">
        <v>0.35416666666666669</v>
      </c>
      <c r="C104" s="83">
        <v>10227</v>
      </c>
      <c r="D104" s="83">
        <v>961</v>
      </c>
      <c r="E104" s="83">
        <v>3941</v>
      </c>
      <c r="F104" s="83">
        <v>10161</v>
      </c>
      <c r="G104" s="83">
        <v>623</v>
      </c>
      <c r="H104" s="83">
        <v>5790</v>
      </c>
      <c r="I104" s="83">
        <v>2111</v>
      </c>
      <c r="J104" s="83">
        <v>281</v>
      </c>
      <c r="K104" s="83">
        <v>1138</v>
      </c>
      <c r="L104" s="83">
        <v>0</v>
      </c>
    </row>
    <row r="105" spans="1:12" x14ac:dyDescent="0.35">
      <c r="A105" s="81">
        <v>45255</v>
      </c>
      <c r="B105" s="82">
        <v>0.375</v>
      </c>
      <c r="C105" s="83">
        <v>10442</v>
      </c>
      <c r="D105" s="83">
        <v>908</v>
      </c>
      <c r="E105" s="83">
        <v>3945</v>
      </c>
      <c r="F105" s="83">
        <v>9700</v>
      </c>
      <c r="G105" s="83">
        <v>654</v>
      </c>
      <c r="H105" s="83">
        <v>5798</v>
      </c>
      <c r="I105" s="83">
        <v>2117</v>
      </c>
      <c r="J105" s="83">
        <v>421</v>
      </c>
      <c r="K105" s="83">
        <v>2489</v>
      </c>
      <c r="L105" s="83">
        <v>2</v>
      </c>
    </row>
    <row r="106" spans="1:12" x14ac:dyDescent="0.35">
      <c r="A106" s="81">
        <v>45255</v>
      </c>
      <c r="B106" s="82">
        <v>0.39583333333333331</v>
      </c>
      <c r="C106" s="83">
        <v>10693</v>
      </c>
      <c r="D106" s="83">
        <v>856</v>
      </c>
      <c r="E106" s="83">
        <v>3963</v>
      </c>
      <c r="F106" s="83">
        <v>9142</v>
      </c>
      <c r="G106" s="83">
        <v>699</v>
      </c>
      <c r="H106" s="83">
        <v>5930</v>
      </c>
      <c r="I106" s="83">
        <v>2103</v>
      </c>
      <c r="J106" s="83">
        <v>267</v>
      </c>
      <c r="K106" s="83">
        <v>3732</v>
      </c>
      <c r="L106" s="83">
        <v>24</v>
      </c>
    </row>
    <row r="107" spans="1:12" x14ac:dyDescent="0.35">
      <c r="A107" s="81">
        <v>45255</v>
      </c>
      <c r="B107" s="82">
        <v>0.41666666666666669</v>
      </c>
      <c r="C107" s="83">
        <v>10174</v>
      </c>
      <c r="D107" s="83">
        <v>839</v>
      </c>
      <c r="E107" s="83">
        <v>3969</v>
      </c>
      <c r="F107" s="83">
        <v>9328</v>
      </c>
      <c r="G107" s="83">
        <v>595</v>
      </c>
      <c r="H107" s="83">
        <v>5934</v>
      </c>
      <c r="I107" s="83">
        <v>2103</v>
      </c>
      <c r="J107" s="83">
        <v>251</v>
      </c>
      <c r="K107" s="83">
        <v>4668</v>
      </c>
      <c r="L107" s="83">
        <v>0</v>
      </c>
    </row>
    <row r="108" spans="1:12" x14ac:dyDescent="0.35">
      <c r="A108" s="81">
        <v>45255</v>
      </c>
      <c r="B108" s="82">
        <v>0.4375</v>
      </c>
      <c r="C108" s="83">
        <v>10137</v>
      </c>
      <c r="D108" s="83">
        <v>830</v>
      </c>
      <c r="E108" s="83">
        <v>3978</v>
      </c>
      <c r="F108" s="83">
        <v>9296</v>
      </c>
      <c r="G108" s="83">
        <v>569</v>
      </c>
      <c r="H108" s="83">
        <v>5872</v>
      </c>
      <c r="I108" s="83">
        <v>2123</v>
      </c>
      <c r="J108" s="83">
        <v>270</v>
      </c>
      <c r="K108" s="83">
        <v>5294</v>
      </c>
      <c r="L108" s="83">
        <v>0</v>
      </c>
    </row>
    <row r="109" spans="1:12" x14ac:dyDescent="0.35">
      <c r="A109" s="81">
        <v>45255</v>
      </c>
      <c r="B109" s="82">
        <v>0.45833333333333331</v>
      </c>
      <c r="C109" s="83">
        <v>10099</v>
      </c>
      <c r="D109" s="83">
        <v>813</v>
      </c>
      <c r="E109" s="83">
        <v>3985</v>
      </c>
      <c r="F109" s="83">
        <v>8994</v>
      </c>
      <c r="G109" s="83">
        <v>635</v>
      </c>
      <c r="H109" s="83">
        <v>5864</v>
      </c>
      <c r="I109" s="83">
        <v>2122</v>
      </c>
      <c r="J109" s="83">
        <v>271</v>
      </c>
      <c r="K109" s="83">
        <v>5688</v>
      </c>
      <c r="L109" s="83">
        <v>0</v>
      </c>
    </row>
    <row r="110" spans="1:12" x14ac:dyDescent="0.35">
      <c r="A110" s="81">
        <v>45255</v>
      </c>
      <c r="B110" s="82">
        <v>0.47916666666666669</v>
      </c>
      <c r="C110" s="83">
        <v>10498</v>
      </c>
      <c r="D110" s="83">
        <v>799</v>
      </c>
      <c r="E110" s="83">
        <v>3991</v>
      </c>
      <c r="F110" s="83">
        <v>8762</v>
      </c>
      <c r="G110" s="83">
        <v>572</v>
      </c>
      <c r="H110" s="83">
        <v>5692</v>
      </c>
      <c r="I110" s="83">
        <v>2076</v>
      </c>
      <c r="J110" s="83">
        <v>313</v>
      </c>
      <c r="K110" s="83">
        <v>5861</v>
      </c>
      <c r="L110" s="83">
        <v>0</v>
      </c>
    </row>
    <row r="111" spans="1:12" x14ac:dyDescent="0.35">
      <c r="A111" s="81">
        <v>45255</v>
      </c>
      <c r="B111" s="82">
        <v>0.5</v>
      </c>
      <c r="C111" s="83">
        <v>10578</v>
      </c>
      <c r="D111" s="83">
        <v>800</v>
      </c>
      <c r="E111" s="83">
        <v>4000</v>
      </c>
      <c r="F111" s="83">
        <v>8737</v>
      </c>
      <c r="G111" s="83">
        <v>572</v>
      </c>
      <c r="H111" s="83">
        <v>5684</v>
      </c>
      <c r="I111" s="83">
        <v>1972</v>
      </c>
      <c r="J111" s="83">
        <v>323</v>
      </c>
      <c r="K111" s="83">
        <v>5776</v>
      </c>
      <c r="L111" s="83">
        <v>0</v>
      </c>
    </row>
    <row r="112" spans="1:12" x14ac:dyDescent="0.35">
      <c r="A112" s="81">
        <v>45255</v>
      </c>
      <c r="B112" s="82">
        <v>0.52083333333333337</v>
      </c>
      <c r="C112" s="83">
        <v>10707</v>
      </c>
      <c r="D112" s="83">
        <v>803</v>
      </c>
      <c r="E112" s="83">
        <v>3997</v>
      </c>
      <c r="F112" s="83">
        <v>8469</v>
      </c>
      <c r="G112" s="83">
        <v>592</v>
      </c>
      <c r="H112" s="83">
        <v>5870</v>
      </c>
      <c r="I112" s="83">
        <v>1908</v>
      </c>
      <c r="J112" s="83">
        <v>288</v>
      </c>
      <c r="K112" s="83">
        <v>5477</v>
      </c>
      <c r="L112" s="83">
        <v>0</v>
      </c>
    </row>
    <row r="113" spans="1:12" x14ac:dyDescent="0.35">
      <c r="A113" s="81">
        <v>45255</v>
      </c>
      <c r="B113" s="82">
        <v>0.54166666666666663</v>
      </c>
      <c r="C113" s="83">
        <v>11119</v>
      </c>
      <c r="D113" s="83">
        <v>854</v>
      </c>
      <c r="E113" s="83">
        <v>4000</v>
      </c>
      <c r="F113" s="83">
        <v>8454</v>
      </c>
      <c r="G113" s="83">
        <v>560</v>
      </c>
      <c r="H113" s="83">
        <v>5866</v>
      </c>
      <c r="I113" s="83">
        <v>1935</v>
      </c>
      <c r="J113" s="83">
        <v>251</v>
      </c>
      <c r="K113" s="83">
        <v>4808</v>
      </c>
      <c r="L113" s="83">
        <v>0</v>
      </c>
    </row>
    <row r="114" spans="1:12" x14ac:dyDescent="0.35">
      <c r="A114" s="81">
        <v>45255</v>
      </c>
      <c r="B114" s="82">
        <v>0.5625</v>
      </c>
      <c r="C114" s="83">
        <v>11414</v>
      </c>
      <c r="D114" s="83">
        <v>808</v>
      </c>
      <c r="E114" s="83">
        <v>4002</v>
      </c>
      <c r="F114" s="83">
        <v>8370</v>
      </c>
      <c r="G114" s="83">
        <v>553</v>
      </c>
      <c r="H114" s="83">
        <v>5600</v>
      </c>
      <c r="I114" s="83">
        <v>1980</v>
      </c>
      <c r="J114" s="83">
        <v>415</v>
      </c>
      <c r="K114" s="83">
        <v>3959</v>
      </c>
      <c r="L114" s="83">
        <v>36</v>
      </c>
    </row>
    <row r="115" spans="1:12" x14ac:dyDescent="0.35">
      <c r="A115" s="81">
        <v>45255</v>
      </c>
      <c r="B115" s="82">
        <v>0.58333333333333337</v>
      </c>
      <c r="C115" s="83">
        <v>12307</v>
      </c>
      <c r="D115" s="83">
        <v>860</v>
      </c>
      <c r="E115" s="83">
        <v>4008</v>
      </c>
      <c r="F115" s="83">
        <v>8042</v>
      </c>
      <c r="G115" s="83">
        <v>555</v>
      </c>
      <c r="H115" s="83">
        <v>5594</v>
      </c>
      <c r="I115" s="83">
        <v>2106</v>
      </c>
      <c r="J115" s="83">
        <v>415</v>
      </c>
      <c r="K115" s="83">
        <v>2893</v>
      </c>
      <c r="L115" s="83">
        <v>132</v>
      </c>
    </row>
    <row r="116" spans="1:12" x14ac:dyDescent="0.35">
      <c r="A116" s="81">
        <v>45255</v>
      </c>
      <c r="B116" s="82">
        <v>0.60416666666666663</v>
      </c>
      <c r="C116" s="83">
        <v>14021</v>
      </c>
      <c r="D116" s="83">
        <v>861</v>
      </c>
      <c r="E116" s="83">
        <v>4013</v>
      </c>
      <c r="F116" s="83">
        <v>7766</v>
      </c>
      <c r="G116" s="83">
        <v>624</v>
      </c>
      <c r="H116" s="83">
        <v>5048</v>
      </c>
      <c r="I116" s="83">
        <v>2123</v>
      </c>
      <c r="J116" s="83">
        <v>457</v>
      </c>
      <c r="K116" s="83">
        <v>1630</v>
      </c>
      <c r="L116" s="83">
        <v>282</v>
      </c>
    </row>
    <row r="117" spans="1:12" x14ac:dyDescent="0.35">
      <c r="A117" s="81">
        <v>45255</v>
      </c>
      <c r="B117" s="82">
        <v>0.625</v>
      </c>
      <c r="C117" s="83">
        <v>15593</v>
      </c>
      <c r="D117" s="83">
        <v>957</v>
      </c>
      <c r="E117" s="83">
        <v>4012</v>
      </c>
      <c r="F117" s="83">
        <v>7578</v>
      </c>
      <c r="G117" s="83">
        <v>590</v>
      </c>
      <c r="H117" s="83">
        <v>5056</v>
      </c>
      <c r="I117" s="83">
        <v>2129</v>
      </c>
      <c r="J117" s="83">
        <v>278</v>
      </c>
      <c r="K117" s="83">
        <v>559</v>
      </c>
      <c r="L117" s="83">
        <v>2</v>
      </c>
    </row>
    <row r="118" spans="1:12" x14ac:dyDescent="0.35">
      <c r="A118" s="81">
        <v>45255</v>
      </c>
      <c r="B118" s="82">
        <v>0.64583333333333337</v>
      </c>
      <c r="C118" s="83">
        <v>16651</v>
      </c>
      <c r="D118" s="83">
        <v>881</v>
      </c>
      <c r="E118" s="83">
        <v>4021</v>
      </c>
      <c r="F118" s="83">
        <v>7398</v>
      </c>
      <c r="G118" s="83">
        <v>702</v>
      </c>
      <c r="H118" s="83">
        <v>5914</v>
      </c>
      <c r="I118" s="83">
        <v>2120</v>
      </c>
      <c r="J118" s="83">
        <v>282</v>
      </c>
      <c r="K118" s="83">
        <v>54</v>
      </c>
      <c r="L118" s="83">
        <v>82</v>
      </c>
    </row>
    <row r="119" spans="1:12" x14ac:dyDescent="0.35">
      <c r="A119" s="81">
        <v>45255</v>
      </c>
      <c r="B119" s="82">
        <v>0.66666666666666663</v>
      </c>
      <c r="C119" s="83">
        <v>17403</v>
      </c>
      <c r="D119" s="83">
        <v>872</v>
      </c>
      <c r="E119" s="83">
        <v>4023</v>
      </c>
      <c r="F119" s="83">
        <v>7227</v>
      </c>
      <c r="G119" s="83">
        <v>895</v>
      </c>
      <c r="H119" s="83">
        <v>5952</v>
      </c>
      <c r="I119" s="83">
        <v>2124</v>
      </c>
      <c r="J119" s="83">
        <v>404</v>
      </c>
      <c r="K119" s="83">
        <v>0</v>
      </c>
      <c r="L119" s="83">
        <v>742</v>
      </c>
    </row>
    <row r="120" spans="1:12" x14ac:dyDescent="0.35">
      <c r="A120" s="81">
        <v>45255</v>
      </c>
      <c r="B120" s="82">
        <v>0.6875</v>
      </c>
      <c r="C120" s="83">
        <v>17843</v>
      </c>
      <c r="D120" s="83">
        <v>902</v>
      </c>
      <c r="E120" s="83">
        <v>4031</v>
      </c>
      <c r="F120" s="83">
        <v>7104</v>
      </c>
      <c r="G120" s="83">
        <v>955</v>
      </c>
      <c r="H120" s="83">
        <v>5562</v>
      </c>
      <c r="I120" s="83">
        <v>2119</v>
      </c>
      <c r="J120" s="83">
        <v>723</v>
      </c>
      <c r="K120" s="83">
        <v>0</v>
      </c>
      <c r="L120" s="83">
        <v>870</v>
      </c>
    </row>
    <row r="121" spans="1:12" x14ac:dyDescent="0.35">
      <c r="A121" s="81">
        <v>45255</v>
      </c>
      <c r="B121" s="82">
        <v>0.70833333333333337</v>
      </c>
      <c r="C121" s="83">
        <v>17827</v>
      </c>
      <c r="D121" s="83">
        <v>467</v>
      </c>
      <c r="E121" s="83">
        <v>4039</v>
      </c>
      <c r="F121" s="83">
        <v>6997</v>
      </c>
      <c r="G121" s="83">
        <v>937</v>
      </c>
      <c r="H121" s="83">
        <v>5576</v>
      </c>
      <c r="I121" s="83">
        <v>2128</v>
      </c>
      <c r="J121" s="83">
        <v>1106</v>
      </c>
      <c r="K121" s="83">
        <v>0</v>
      </c>
      <c r="L121" s="83">
        <v>1172</v>
      </c>
    </row>
    <row r="122" spans="1:12" x14ac:dyDescent="0.35">
      <c r="A122" s="81">
        <v>45255</v>
      </c>
      <c r="B122" s="82">
        <v>0.72916666666666663</v>
      </c>
      <c r="C122" s="83">
        <v>17934</v>
      </c>
      <c r="D122" s="83">
        <v>429</v>
      </c>
      <c r="E122" s="83">
        <v>4047</v>
      </c>
      <c r="F122" s="83">
        <v>6846</v>
      </c>
      <c r="G122" s="83">
        <v>910</v>
      </c>
      <c r="H122" s="83">
        <v>5914</v>
      </c>
      <c r="I122" s="83">
        <v>2121</v>
      </c>
      <c r="J122" s="83">
        <v>799</v>
      </c>
      <c r="K122" s="83">
        <v>0</v>
      </c>
      <c r="L122" s="83">
        <v>948</v>
      </c>
    </row>
    <row r="123" spans="1:12" x14ac:dyDescent="0.35">
      <c r="A123" s="81">
        <v>45255</v>
      </c>
      <c r="B123" s="82">
        <v>0.75</v>
      </c>
      <c r="C123" s="83">
        <v>17882</v>
      </c>
      <c r="D123" s="83">
        <v>434</v>
      </c>
      <c r="E123" s="83">
        <v>4050</v>
      </c>
      <c r="F123" s="83">
        <v>6778</v>
      </c>
      <c r="G123" s="83">
        <v>805</v>
      </c>
      <c r="H123" s="83">
        <v>5914</v>
      </c>
      <c r="I123" s="83">
        <v>2127</v>
      </c>
      <c r="J123" s="83">
        <v>587</v>
      </c>
      <c r="K123" s="83">
        <v>0</v>
      </c>
      <c r="L123" s="83">
        <v>806</v>
      </c>
    </row>
    <row r="124" spans="1:12" x14ac:dyDescent="0.35">
      <c r="A124" s="81">
        <v>45255</v>
      </c>
      <c r="B124" s="82">
        <v>0.77083333333333337</v>
      </c>
      <c r="C124" s="83">
        <v>17846</v>
      </c>
      <c r="D124" s="83">
        <v>445</v>
      </c>
      <c r="E124" s="83">
        <v>4054</v>
      </c>
      <c r="F124" s="83">
        <v>6307</v>
      </c>
      <c r="G124" s="83">
        <v>795</v>
      </c>
      <c r="H124" s="83">
        <v>5914</v>
      </c>
      <c r="I124" s="83">
        <v>2128</v>
      </c>
      <c r="J124" s="83">
        <v>588</v>
      </c>
      <c r="K124" s="83">
        <v>0</v>
      </c>
      <c r="L124" s="83">
        <v>736</v>
      </c>
    </row>
    <row r="125" spans="1:12" x14ac:dyDescent="0.35">
      <c r="A125" s="81">
        <v>45255</v>
      </c>
      <c r="B125" s="82">
        <v>0.79166666666666663</v>
      </c>
      <c r="C125" s="83">
        <v>17823</v>
      </c>
      <c r="D125" s="83">
        <v>479</v>
      </c>
      <c r="E125" s="83">
        <v>4054</v>
      </c>
      <c r="F125" s="83">
        <v>6108</v>
      </c>
      <c r="G125" s="83">
        <v>804</v>
      </c>
      <c r="H125" s="83">
        <v>5916</v>
      </c>
      <c r="I125" s="83">
        <v>2131</v>
      </c>
      <c r="J125" s="83">
        <v>381</v>
      </c>
      <c r="K125" s="83">
        <v>0</v>
      </c>
      <c r="L125" s="83">
        <v>290</v>
      </c>
    </row>
    <row r="126" spans="1:12" x14ac:dyDescent="0.35">
      <c r="A126" s="81">
        <v>45255</v>
      </c>
      <c r="B126" s="82">
        <v>0.8125</v>
      </c>
      <c r="C126" s="83">
        <v>17752</v>
      </c>
      <c r="D126" s="83">
        <v>480</v>
      </c>
      <c r="E126" s="83">
        <v>4054</v>
      </c>
      <c r="F126" s="83">
        <v>5789</v>
      </c>
      <c r="G126" s="83">
        <v>771</v>
      </c>
      <c r="H126" s="83">
        <v>5372</v>
      </c>
      <c r="I126" s="83">
        <v>2129</v>
      </c>
      <c r="J126" s="83">
        <v>313</v>
      </c>
      <c r="K126" s="83">
        <v>0</v>
      </c>
      <c r="L126" s="83">
        <v>24</v>
      </c>
    </row>
    <row r="127" spans="1:12" x14ac:dyDescent="0.35">
      <c r="A127" s="81">
        <v>45255</v>
      </c>
      <c r="B127" s="82">
        <v>0.83333333333333337</v>
      </c>
      <c r="C127" s="83">
        <v>17560</v>
      </c>
      <c r="D127" s="83">
        <v>478</v>
      </c>
      <c r="E127" s="83">
        <v>4054</v>
      </c>
      <c r="F127" s="83">
        <v>5366</v>
      </c>
      <c r="G127" s="83">
        <v>769</v>
      </c>
      <c r="H127" s="83">
        <v>5344</v>
      </c>
      <c r="I127" s="83">
        <v>2130</v>
      </c>
      <c r="J127" s="83">
        <v>283</v>
      </c>
      <c r="K127" s="83">
        <v>0</v>
      </c>
      <c r="L127" s="83">
        <v>56</v>
      </c>
    </row>
    <row r="128" spans="1:12" x14ac:dyDescent="0.35">
      <c r="A128" s="81">
        <v>45255</v>
      </c>
      <c r="B128" s="82">
        <v>0.85416666666666663</v>
      </c>
      <c r="C128" s="83">
        <v>17442</v>
      </c>
      <c r="D128" s="83">
        <v>480</v>
      </c>
      <c r="E128" s="83">
        <v>4057</v>
      </c>
      <c r="F128" s="83">
        <v>5031</v>
      </c>
      <c r="G128" s="83">
        <v>736</v>
      </c>
      <c r="H128" s="83">
        <v>4734</v>
      </c>
      <c r="I128" s="83">
        <v>2131</v>
      </c>
      <c r="J128" s="83">
        <v>273</v>
      </c>
      <c r="K128" s="83">
        <v>0</v>
      </c>
      <c r="L128" s="83">
        <v>0</v>
      </c>
    </row>
    <row r="129" spans="1:12" x14ac:dyDescent="0.35">
      <c r="A129" s="81">
        <v>45255</v>
      </c>
      <c r="B129" s="82">
        <v>0.875</v>
      </c>
      <c r="C129" s="83">
        <v>16532</v>
      </c>
      <c r="D129" s="83">
        <v>478</v>
      </c>
      <c r="E129" s="83">
        <v>4057</v>
      </c>
      <c r="F129" s="83">
        <v>4774</v>
      </c>
      <c r="G129" s="83">
        <v>729</v>
      </c>
      <c r="H129" s="83">
        <v>4720</v>
      </c>
      <c r="I129" s="83">
        <v>2131</v>
      </c>
      <c r="J129" s="83">
        <v>287</v>
      </c>
      <c r="K129" s="83">
        <v>0</v>
      </c>
      <c r="L129" s="83">
        <v>0</v>
      </c>
    </row>
    <row r="130" spans="1:12" x14ac:dyDescent="0.35">
      <c r="A130" s="81">
        <v>45255</v>
      </c>
      <c r="B130" s="82">
        <v>0.89583333333333337</v>
      </c>
      <c r="C130" s="83">
        <v>15809</v>
      </c>
      <c r="D130" s="83">
        <v>476</v>
      </c>
      <c r="E130" s="83">
        <v>4055</v>
      </c>
      <c r="F130" s="83">
        <v>4581</v>
      </c>
      <c r="G130" s="83">
        <v>519</v>
      </c>
      <c r="H130" s="83">
        <v>4668</v>
      </c>
      <c r="I130" s="83">
        <v>2130</v>
      </c>
      <c r="J130" s="83">
        <v>313</v>
      </c>
      <c r="K130" s="83">
        <v>0</v>
      </c>
      <c r="L130" s="83">
        <v>34</v>
      </c>
    </row>
    <row r="131" spans="1:12" x14ac:dyDescent="0.35">
      <c r="A131" s="81">
        <v>45255</v>
      </c>
      <c r="B131" s="82">
        <v>0.91666666666666663</v>
      </c>
      <c r="C131" s="83">
        <v>14588</v>
      </c>
      <c r="D131" s="83">
        <v>479</v>
      </c>
      <c r="E131" s="83">
        <v>4055</v>
      </c>
      <c r="F131" s="83">
        <v>4448</v>
      </c>
      <c r="G131" s="83">
        <v>500</v>
      </c>
      <c r="H131" s="83">
        <v>4690</v>
      </c>
      <c r="I131" s="83">
        <v>2129</v>
      </c>
      <c r="J131" s="83">
        <v>303</v>
      </c>
      <c r="K131" s="83">
        <v>0</v>
      </c>
      <c r="L131" s="83">
        <v>164</v>
      </c>
    </row>
    <row r="132" spans="1:12" x14ac:dyDescent="0.35">
      <c r="A132" s="81">
        <v>45255</v>
      </c>
      <c r="B132" s="82">
        <v>0.9375</v>
      </c>
      <c r="C132" s="83">
        <v>12564</v>
      </c>
      <c r="D132" s="83">
        <v>479</v>
      </c>
      <c r="E132" s="83">
        <v>4057</v>
      </c>
      <c r="F132" s="83">
        <v>4214</v>
      </c>
      <c r="G132" s="83">
        <v>467</v>
      </c>
      <c r="H132" s="83">
        <v>5666</v>
      </c>
      <c r="I132" s="83">
        <v>2130</v>
      </c>
      <c r="J132" s="83">
        <v>323</v>
      </c>
      <c r="K132" s="83">
        <v>0</v>
      </c>
      <c r="L132" s="83">
        <v>64</v>
      </c>
    </row>
    <row r="133" spans="1:12" x14ac:dyDescent="0.35">
      <c r="A133" s="81">
        <v>45255</v>
      </c>
      <c r="B133" s="82">
        <v>0.95833333333333337</v>
      </c>
      <c r="C133" s="83">
        <v>11564</v>
      </c>
      <c r="D133" s="83">
        <v>475</v>
      </c>
      <c r="E133" s="83">
        <v>4052</v>
      </c>
      <c r="F133" s="83">
        <v>3957</v>
      </c>
      <c r="G133" s="83">
        <v>466</v>
      </c>
      <c r="H133" s="83">
        <v>5696</v>
      </c>
      <c r="I133" s="83">
        <v>2130</v>
      </c>
      <c r="J133" s="83">
        <v>301</v>
      </c>
      <c r="K133" s="83">
        <v>0</v>
      </c>
      <c r="L133" s="83">
        <v>2</v>
      </c>
    </row>
    <row r="134" spans="1:12" x14ac:dyDescent="0.35">
      <c r="A134" s="81">
        <v>45255</v>
      </c>
      <c r="B134" s="82">
        <v>0.97916666666666663</v>
      </c>
      <c r="C134" s="83">
        <v>11366</v>
      </c>
      <c r="D134" s="83">
        <v>449</v>
      </c>
      <c r="E134" s="83">
        <v>4057</v>
      </c>
      <c r="F134" s="83">
        <v>3888</v>
      </c>
      <c r="G134" s="83">
        <v>464</v>
      </c>
      <c r="H134" s="83">
        <v>5890</v>
      </c>
      <c r="I134" s="83">
        <v>2130</v>
      </c>
      <c r="J134" s="83">
        <v>285</v>
      </c>
      <c r="K134" s="83">
        <v>0</v>
      </c>
      <c r="L134" s="83">
        <v>0</v>
      </c>
    </row>
    <row r="135" spans="1:12" x14ac:dyDescent="0.35">
      <c r="A135" s="81">
        <v>45255</v>
      </c>
      <c r="B135" s="82">
        <v>0</v>
      </c>
      <c r="C135" s="83">
        <v>11593</v>
      </c>
      <c r="D135" s="83">
        <v>428</v>
      </c>
      <c r="E135" s="83">
        <v>4060</v>
      </c>
      <c r="F135" s="83">
        <v>3680</v>
      </c>
      <c r="G135" s="83">
        <v>462</v>
      </c>
      <c r="H135" s="83">
        <v>5894</v>
      </c>
      <c r="I135" s="83">
        <v>2131</v>
      </c>
      <c r="J135" s="83">
        <v>331</v>
      </c>
      <c r="K135" s="83">
        <v>0</v>
      </c>
      <c r="L135" s="83">
        <v>62</v>
      </c>
    </row>
    <row r="136" spans="1:12" x14ac:dyDescent="0.35">
      <c r="A136" s="81">
        <v>45255</v>
      </c>
      <c r="B136" s="82">
        <v>2.0833333333333332E-2</v>
      </c>
      <c r="C136" s="83">
        <v>11547</v>
      </c>
      <c r="D136" s="83">
        <v>429</v>
      </c>
      <c r="E136" s="83">
        <v>4056</v>
      </c>
      <c r="F136" s="83">
        <v>3692</v>
      </c>
      <c r="G136" s="83">
        <v>432</v>
      </c>
      <c r="H136" s="83">
        <v>5894</v>
      </c>
      <c r="I136" s="83">
        <v>2129</v>
      </c>
      <c r="J136" s="83">
        <v>299</v>
      </c>
      <c r="K136" s="83">
        <v>0</v>
      </c>
      <c r="L136" s="83">
        <v>0</v>
      </c>
    </row>
    <row r="137" spans="1:12" x14ac:dyDescent="0.35">
      <c r="A137" s="81">
        <v>45255</v>
      </c>
      <c r="B137" s="82">
        <v>4.1666666666666664E-2</v>
      </c>
      <c r="C137" s="83">
        <v>11323</v>
      </c>
      <c r="D137" s="83">
        <v>465</v>
      </c>
      <c r="E137" s="83">
        <v>4060</v>
      </c>
      <c r="F137" s="83">
        <v>3697</v>
      </c>
      <c r="G137" s="83">
        <v>428</v>
      </c>
      <c r="H137" s="83">
        <v>5892</v>
      </c>
      <c r="I137" s="83">
        <v>2128</v>
      </c>
      <c r="J137" s="83">
        <v>271</v>
      </c>
      <c r="K137" s="83">
        <v>0</v>
      </c>
      <c r="L137" s="83">
        <v>0</v>
      </c>
    </row>
    <row r="138" spans="1:12" x14ac:dyDescent="0.35">
      <c r="A138" s="81">
        <v>45255</v>
      </c>
      <c r="B138" s="82">
        <v>6.25E-2</v>
      </c>
      <c r="C138" s="83">
        <v>11270</v>
      </c>
      <c r="D138" s="83">
        <v>480</v>
      </c>
      <c r="E138" s="83">
        <v>4066</v>
      </c>
      <c r="F138" s="83">
        <v>3625</v>
      </c>
      <c r="G138" s="83">
        <v>409</v>
      </c>
      <c r="H138" s="83">
        <v>5624</v>
      </c>
      <c r="I138" s="83">
        <v>2127</v>
      </c>
      <c r="J138" s="83">
        <v>273</v>
      </c>
      <c r="K138" s="83">
        <v>0</v>
      </c>
      <c r="L138" s="83">
        <v>0</v>
      </c>
    </row>
    <row r="139" spans="1:12" x14ac:dyDescent="0.35">
      <c r="A139" s="81">
        <v>45255</v>
      </c>
      <c r="B139" s="82">
        <v>8.3333333333333329E-2</v>
      </c>
      <c r="C139" s="83">
        <v>10914</v>
      </c>
      <c r="D139" s="83">
        <v>480</v>
      </c>
      <c r="E139" s="83">
        <v>4068</v>
      </c>
      <c r="F139" s="83">
        <v>3519</v>
      </c>
      <c r="G139" s="83">
        <v>353</v>
      </c>
      <c r="H139" s="83">
        <v>5602</v>
      </c>
      <c r="I139" s="83">
        <v>2126</v>
      </c>
      <c r="J139" s="83">
        <v>278</v>
      </c>
      <c r="K139" s="83">
        <v>0</v>
      </c>
      <c r="L139" s="83">
        <v>0</v>
      </c>
    </row>
    <row r="140" spans="1:12" x14ac:dyDescent="0.35">
      <c r="A140" s="81">
        <v>45255</v>
      </c>
      <c r="B140" s="82">
        <v>0.10416666666666667</v>
      </c>
      <c r="C140" s="83">
        <v>11301</v>
      </c>
      <c r="D140" s="83">
        <v>479</v>
      </c>
      <c r="E140" s="83">
        <v>4067</v>
      </c>
      <c r="F140" s="83">
        <v>3360</v>
      </c>
      <c r="G140" s="83">
        <v>348</v>
      </c>
      <c r="H140" s="83">
        <v>4910</v>
      </c>
      <c r="I140" s="83">
        <v>2129</v>
      </c>
      <c r="J140" s="83">
        <v>299</v>
      </c>
      <c r="K140" s="83">
        <v>0</v>
      </c>
      <c r="L140" s="83">
        <v>0</v>
      </c>
    </row>
    <row r="141" spans="1:12" x14ac:dyDescent="0.35">
      <c r="A141" s="81">
        <v>45255</v>
      </c>
      <c r="B141" s="82">
        <v>0.125</v>
      </c>
      <c r="C141" s="83">
        <v>10929</v>
      </c>
      <c r="D141" s="83">
        <v>480</v>
      </c>
      <c r="E141" s="83">
        <v>4066</v>
      </c>
      <c r="F141" s="83">
        <v>3261</v>
      </c>
      <c r="G141" s="83">
        <v>396</v>
      </c>
      <c r="H141" s="83">
        <v>4876</v>
      </c>
      <c r="I141" s="83">
        <v>2130</v>
      </c>
      <c r="J141" s="83">
        <v>300</v>
      </c>
      <c r="K141" s="83">
        <v>0</v>
      </c>
      <c r="L141" s="83">
        <v>0</v>
      </c>
    </row>
    <row r="142" spans="1:12" x14ac:dyDescent="0.35">
      <c r="A142" s="81">
        <v>45255</v>
      </c>
      <c r="B142" s="82">
        <v>0.14583333333333334</v>
      </c>
      <c r="C142" s="83">
        <v>10743</v>
      </c>
      <c r="D142" s="83">
        <v>481</v>
      </c>
      <c r="E142" s="83">
        <v>4066</v>
      </c>
      <c r="F142" s="83">
        <v>3056</v>
      </c>
      <c r="G142" s="83">
        <v>390</v>
      </c>
      <c r="H142" s="83">
        <v>4732</v>
      </c>
      <c r="I142" s="83">
        <v>2141</v>
      </c>
      <c r="J142" s="83">
        <v>247</v>
      </c>
      <c r="K142" s="83">
        <v>0</v>
      </c>
      <c r="L142" s="83">
        <v>0</v>
      </c>
    </row>
    <row r="143" spans="1:12" x14ac:dyDescent="0.35">
      <c r="A143" s="81">
        <v>45255</v>
      </c>
      <c r="B143" s="82">
        <v>0.16666666666666666</v>
      </c>
      <c r="C143" s="83">
        <v>10648</v>
      </c>
      <c r="D143" s="83">
        <v>480</v>
      </c>
      <c r="E143" s="83">
        <v>4081</v>
      </c>
      <c r="F143" s="83">
        <v>2187</v>
      </c>
      <c r="G143" s="83">
        <v>334</v>
      </c>
      <c r="H143" s="83">
        <v>4708</v>
      </c>
      <c r="I143" s="83">
        <v>2193</v>
      </c>
      <c r="J143" s="83">
        <v>175</v>
      </c>
      <c r="K143" s="83">
        <v>0</v>
      </c>
      <c r="L143" s="83">
        <v>0</v>
      </c>
    </row>
    <row r="144" spans="1:12" x14ac:dyDescent="0.35">
      <c r="A144" s="81">
        <v>45255</v>
      </c>
      <c r="B144" s="82">
        <v>0.1875</v>
      </c>
      <c r="C144" s="83">
        <v>10441</v>
      </c>
      <c r="D144" s="83">
        <v>480</v>
      </c>
      <c r="E144" s="83">
        <v>4075</v>
      </c>
      <c r="F144" s="83">
        <v>2246</v>
      </c>
      <c r="G144" s="83">
        <v>354</v>
      </c>
      <c r="H144" s="83">
        <v>4712</v>
      </c>
      <c r="I144" s="83">
        <v>2216</v>
      </c>
      <c r="J144" s="83">
        <v>213</v>
      </c>
      <c r="K144" s="83">
        <v>0</v>
      </c>
      <c r="L144" s="83">
        <v>0</v>
      </c>
    </row>
    <row r="145" spans="1:12" x14ac:dyDescent="0.35">
      <c r="A145" s="81">
        <v>45255</v>
      </c>
      <c r="B145" s="82">
        <v>0.20833333333333334</v>
      </c>
      <c r="C145" s="83">
        <v>10935</v>
      </c>
      <c r="D145" s="83">
        <v>442</v>
      </c>
      <c r="E145" s="83">
        <v>4071</v>
      </c>
      <c r="F145" s="83">
        <v>2265</v>
      </c>
      <c r="G145" s="83">
        <v>399</v>
      </c>
      <c r="H145" s="83">
        <v>4638</v>
      </c>
      <c r="I145" s="83">
        <v>2242</v>
      </c>
      <c r="J145" s="83">
        <v>170</v>
      </c>
      <c r="K145" s="83">
        <v>0</v>
      </c>
      <c r="L145" s="83">
        <v>0</v>
      </c>
    </row>
    <row r="146" spans="1:12" x14ac:dyDescent="0.35">
      <c r="A146" s="81">
        <v>45255</v>
      </c>
      <c r="B146" s="82">
        <v>0.22916666666666666</v>
      </c>
      <c r="C146" s="83">
        <v>11506</v>
      </c>
      <c r="D146" s="83">
        <v>413</v>
      </c>
      <c r="E146" s="83">
        <v>4067</v>
      </c>
      <c r="F146" s="83">
        <v>2178</v>
      </c>
      <c r="G146" s="83">
        <v>476</v>
      </c>
      <c r="H146" s="83">
        <v>4196</v>
      </c>
      <c r="I146" s="83">
        <v>2291</v>
      </c>
      <c r="J146" s="83">
        <v>220</v>
      </c>
      <c r="K146" s="83">
        <v>0</v>
      </c>
      <c r="L146" s="83">
        <v>0</v>
      </c>
    </row>
    <row r="147" spans="1:12" x14ac:dyDescent="0.35">
      <c r="A147" s="81">
        <v>45256</v>
      </c>
      <c r="B147" s="82">
        <v>0.25</v>
      </c>
      <c r="C147" s="83">
        <v>11961</v>
      </c>
      <c r="D147" s="83">
        <v>474</v>
      </c>
      <c r="E147" s="83">
        <v>4067</v>
      </c>
      <c r="F147" s="83">
        <v>2126</v>
      </c>
      <c r="G147" s="83">
        <v>448</v>
      </c>
      <c r="H147" s="83">
        <v>4160</v>
      </c>
      <c r="I147" s="83">
        <v>2415</v>
      </c>
      <c r="J147" s="83">
        <v>202</v>
      </c>
      <c r="K147" s="83">
        <v>0</v>
      </c>
      <c r="L147" s="83">
        <v>0</v>
      </c>
    </row>
    <row r="148" spans="1:12" x14ac:dyDescent="0.35">
      <c r="A148" s="81">
        <v>45256</v>
      </c>
      <c r="B148" s="82">
        <v>0.27083333333333331</v>
      </c>
      <c r="C148" s="83">
        <v>14129</v>
      </c>
      <c r="D148" s="83">
        <v>445</v>
      </c>
      <c r="E148" s="83">
        <v>4069</v>
      </c>
      <c r="F148" s="83">
        <v>2070</v>
      </c>
      <c r="G148" s="83">
        <v>548</v>
      </c>
      <c r="H148" s="83">
        <v>3132</v>
      </c>
      <c r="I148" s="83">
        <v>2596</v>
      </c>
      <c r="J148" s="83">
        <v>223</v>
      </c>
      <c r="K148" s="83">
        <v>0</v>
      </c>
      <c r="L148" s="83">
        <v>0</v>
      </c>
    </row>
    <row r="149" spans="1:12" x14ac:dyDescent="0.35">
      <c r="A149" s="81">
        <v>45256</v>
      </c>
      <c r="B149" s="82">
        <v>0.29166666666666669</v>
      </c>
      <c r="C149" s="83">
        <v>14974</v>
      </c>
      <c r="D149" s="83">
        <v>458</v>
      </c>
      <c r="E149" s="83">
        <v>4068</v>
      </c>
      <c r="F149" s="83">
        <v>1903</v>
      </c>
      <c r="G149" s="83">
        <v>573</v>
      </c>
      <c r="H149" s="83">
        <v>3124</v>
      </c>
      <c r="I149" s="83">
        <v>2674</v>
      </c>
      <c r="J149" s="83">
        <v>206</v>
      </c>
      <c r="K149" s="83">
        <v>0</v>
      </c>
      <c r="L149" s="83">
        <v>74</v>
      </c>
    </row>
    <row r="150" spans="1:12" x14ac:dyDescent="0.35">
      <c r="A150" s="81">
        <v>45256</v>
      </c>
      <c r="B150" s="82">
        <v>0.3125</v>
      </c>
      <c r="C150" s="83">
        <v>15635</v>
      </c>
      <c r="D150" s="83">
        <v>460</v>
      </c>
      <c r="E150" s="83">
        <v>4069</v>
      </c>
      <c r="F150" s="83">
        <v>1857</v>
      </c>
      <c r="G150" s="83">
        <v>542</v>
      </c>
      <c r="H150" s="83">
        <v>4154</v>
      </c>
      <c r="I150" s="83">
        <v>2681</v>
      </c>
      <c r="J150" s="83">
        <v>282</v>
      </c>
      <c r="K150" s="83">
        <v>0</v>
      </c>
      <c r="L150" s="83">
        <v>0</v>
      </c>
    </row>
    <row r="151" spans="1:12" x14ac:dyDescent="0.35">
      <c r="A151" s="81">
        <v>45256</v>
      </c>
      <c r="B151" s="82">
        <v>0.33333333333333331</v>
      </c>
      <c r="C151" s="83">
        <v>16609</v>
      </c>
      <c r="D151" s="83">
        <v>481</v>
      </c>
      <c r="E151" s="83">
        <v>4070</v>
      </c>
      <c r="F151" s="83">
        <v>1991</v>
      </c>
      <c r="G151" s="83">
        <v>604</v>
      </c>
      <c r="H151" s="83">
        <v>4242</v>
      </c>
      <c r="I151" s="83">
        <v>2683</v>
      </c>
      <c r="J151" s="83">
        <v>225</v>
      </c>
      <c r="K151" s="83">
        <v>63</v>
      </c>
      <c r="L151" s="83">
        <v>92</v>
      </c>
    </row>
    <row r="152" spans="1:12" x14ac:dyDescent="0.35">
      <c r="A152" s="81">
        <v>45256</v>
      </c>
      <c r="B152" s="82">
        <v>0.35416666666666669</v>
      </c>
      <c r="C152" s="83">
        <v>16911</v>
      </c>
      <c r="D152" s="83">
        <v>479</v>
      </c>
      <c r="E152" s="83">
        <v>4070</v>
      </c>
      <c r="F152" s="83">
        <v>2005</v>
      </c>
      <c r="G152" s="83">
        <v>742</v>
      </c>
      <c r="H152" s="83">
        <v>5690</v>
      </c>
      <c r="I152" s="83">
        <v>2682</v>
      </c>
      <c r="J152" s="83">
        <v>310</v>
      </c>
      <c r="K152" s="83">
        <v>273</v>
      </c>
      <c r="L152" s="83">
        <v>108</v>
      </c>
    </row>
    <row r="153" spans="1:12" x14ac:dyDescent="0.35">
      <c r="A153" s="81">
        <v>45256</v>
      </c>
      <c r="B153" s="82">
        <v>0.375</v>
      </c>
      <c r="C153" s="83">
        <v>17747</v>
      </c>
      <c r="D153" s="83">
        <v>480</v>
      </c>
      <c r="E153" s="83">
        <v>4071</v>
      </c>
      <c r="F153" s="83">
        <v>2079</v>
      </c>
      <c r="G153" s="83">
        <v>764</v>
      </c>
      <c r="H153" s="83">
        <v>5896</v>
      </c>
      <c r="I153" s="83">
        <v>2682</v>
      </c>
      <c r="J153" s="83">
        <v>213</v>
      </c>
      <c r="K153" s="83">
        <v>550</v>
      </c>
      <c r="L153" s="83">
        <v>0</v>
      </c>
    </row>
    <row r="154" spans="1:12" x14ac:dyDescent="0.35">
      <c r="A154" s="81">
        <v>45256</v>
      </c>
      <c r="B154" s="82">
        <v>0.39583333333333331</v>
      </c>
      <c r="C154" s="83">
        <v>18510</v>
      </c>
      <c r="D154" s="83">
        <v>459</v>
      </c>
      <c r="E154" s="83">
        <v>4070</v>
      </c>
      <c r="F154" s="83">
        <v>2227</v>
      </c>
      <c r="G154" s="83">
        <v>773</v>
      </c>
      <c r="H154" s="83">
        <v>5896</v>
      </c>
      <c r="I154" s="83">
        <v>2680</v>
      </c>
      <c r="J154" s="83">
        <v>204</v>
      </c>
      <c r="K154" s="83">
        <v>769</v>
      </c>
      <c r="L154" s="83">
        <v>0</v>
      </c>
    </row>
    <row r="155" spans="1:12" x14ac:dyDescent="0.35">
      <c r="A155" s="81">
        <v>45256</v>
      </c>
      <c r="B155" s="82">
        <v>0.41666666666666669</v>
      </c>
      <c r="C155" s="83">
        <v>18869</v>
      </c>
      <c r="D155" s="83">
        <v>417</v>
      </c>
      <c r="E155" s="83">
        <v>4072</v>
      </c>
      <c r="F155" s="83">
        <v>2474</v>
      </c>
      <c r="G155" s="83">
        <v>773</v>
      </c>
      <c r="H155" s="83">
        <v>5896</v>
      </c>
      <c r="I155" s="83">
        <v>2679</v>
      </c>
      <c r="J155" s="83">
        <v>213</v>
      </c>
      <c r="K155" s="83">
        <v>954</v>
      </c>
      <c r="L155" s="83">
        <v>0</v>
      </c>
    </row>
    <row r="156" spans="1:12" x14ac:dyDescent="0.35">
      <c r="A156" s="81">
        <v>45256</v>
      </c>
      <c r="B156" s="82">
        <v>0.4375</v>
      </c>
      <c r="C156" s="83">
        <v>19206</v>
      </c>
      <c r="D156" s="83">
        <v>400</v>
      </c>
      <c r="E156" s="83">
        <v>4072</v>
      </c>
      <c r="F156" s="83">
        <v>2760</v>
      </c>
      <c r="G156" s="83">
        <v>775</v>
      </c>
      <c r="H156" s="83">
        <v>5894</v>
      </c>
      <c r="I156" s="83">
        <v>2675</v>
      </c>
      <c r="J156" s="83">
        <v>215</v>
      </c>
      <c r="K156" s="83">
        <v>1154</v>
      </c>
      <c r="L156" s="83">
        <v>0</v>
      </c>
    </row>
    <row r="157" spans="1:12" x14ac:dyDescent="0.35">
      <c r="A157" s="81">
        <v>45256</v>
      </c>
      <c r="B157" s="82">
        <v>0.45833333333333331</v>
      </c>
      <c r="C157" s="83">
        <v>19456</v>
      </c>
      <c r="D157" s="83">
        <v>433</v>
      </c>
      <c r="E157" s="83">
        <v>4074</v>
      </c>
      <c r="F157" s="83">
        <v>2883</v>
      </c>
      <c r="G157" s="83">
        <v>757</v>
      </c>
      <c r="H157" s="83">
        <v>5894</v>
      </c>
      <c r="I157" s="83">
        <v>2673</v>
      </c>
      <c r="J157" s="83">
        <v>326</v>
      </c>
      <c r="K157" s="83">
        <v>1113</v>
      </c>
      <c r="L157" s="83">
        <v>0</v>
      </c>
    </row>
    <row r="158" spans="1:12" x14ac:dyDescent="0.35">
      <c r="A158" s="81">
        <v>45256</v>
      </c>
      <c r="B158" s="82">
        <v>0.47916666666666669</v>
      </c>
      <c r="C158" s="83">
        <v>19942</v>
      </c>
      <c r="D158" s="83">
        <v>459</v>
      </c>
      <c r="E158" s="83">
        <v>4077</v>
      </c>
      <c r="F158" s="83">
        <v>2935</v>
      </c>
      <c r="G158" s="83">
        <v>772</v>
      </c>
      <c r="H158" s="83">
        <v>5894</v>
      </c>
      <c r="I158" s="83">
        <v>2670</v>
      </c>
      <c r="J158" s="83">
        <v>370</v>
      </c>
      <c r="K158" s="83">
        <v>1063</v>
      </c>
      <c r="L158" s="83">
        <v>0</v>
      </c>
    </row>
    <row r="159" spans="1:12" x14ac:dyDescent="0.35">
      <c r="A159" s="81">
        <v>45256</v>
      </c>
      <c r="B159" s="82">
        <v>0.5</v>
      </c>
      <c r="C159" s="83">
        <v>20340</v>
      </c>
      <c r="D159" s="83">
        <v>480</v>
      </c>
      <c r="E159" s="83">
        <v>4081</v>
      </c>
      <c r="F159" s="83">
        <v>2906</v>
      </c>
      <c r="G159" s="83">
        <v>774</v>
      </c>
      <c r="H159" s="83">
        <v>5894</v>
      </c>
      <c r="I159" s="83">
        <v>2658</v>
      </c>
      <c r="J159" s="83">
        <v>292</v>
      </c>
      <c r="K159" s="83">
        <v>1039</v>
      </c>
      <c r="L159" s="83">
        <v>0</v>
      </c>
    </row>
    <row r="160" spans="1:12" x14ac:dyDescent="0.35">
      <c r="A160" s="81">
        <v>45256</v>
      </c>
      <c r="B160" s="82">
        <v>0.52083333333333337</v>
      </c>
      <c r="C160" s="83">
        <v>20524</v>
      </c>
      <c r="D160" s="83">
        <v>481</v>
      </c>
      <c r="E160" s="83">
        <v>4088</v>
      </c>
      <c r="F160" s="83">
        <v>3010</v>
      </c>
      <c r="G160" s="83">
        <v>773</v>
      </c>
      <c r="H160" s="83">
        <v>5894</v>
      </c>
      <c r="I160" s="83">
        <v>2668</v>
      </c>
      <c r="J160" s="83">
        <v>226</v>
      </c>
      <c r="K160" s="83">
        <v>828</v>
      </c>
      <c r="L160" s="83">
        <v>48</v>
      </c>
    </row>
    <row r="161" spans="1:12" x14ac:dyDescent="0.35">
      <c r="A161" s="81">
        <v>45256</v>
      </c>
      <c r="B161" s="82">
        <v>0.54166666666666663</v>
      </c>
      <c r="C161" s="83">
        <v>20717</v>
      </c>
      <c r="D161" s="83">
        <v>480</v>
      </c>
      <c r="E161" s="83">
        <v>4087</v>
      </c>
      <c r="F161" s="83">
        <v>3097</v>
      </c>
      <c r="G161" s="83">
        <v>773</v>
      </c>
      <c r="H161" s="83">
        <v>5874</v>
      </c>
      <c r="I161" s="83">
        <v>2668</v>
      </c>
      <c r="J161" s="83">
        <v>187</v>
      </c>
      <c r="K161" s="83">
        <v>613</v>
      </c>
      <c r="L161" s="83">
        <v>52</v>
      </c>
    </row>
    <row r="162" spans="1:12" x14ac:dyDescent="0.35">
      <c r="A162" s="81">
        <v>45256</v>
      </c>
      <c r="B162" s="82">
        <v>0.5625</v>
      </c>
      <c r="C162" s="83">
        <v>21080</v>
      </c>
      <c r="D162" s="83">
        <v>479</v>
      </c>
      <c r="E162" s="83">
        <v>4086</v>
      </c>
      <c r="F162" s="83">
        <v>3068</v>
      </c>
      <c r="G162" s="83">
        <v>774</v>
      </c>
      <c r="H162" s="83">
        <v>5474</v>
      </c>
      <c r="I162" s="83">
        <v>2667</v>
      </c>
      <c r="J162" s="83">
        <v>191</v>
      </c>
      <c r="K162" s="83">
        <v>477</v>
      </c>
      <c r="L162" s="83">
        <v>0</v>
      </c>
    </row>
    <row r="163" spans="1:12" x14ac:dyDescent="0.35">
      <c r="A163" s="81">
        <v>45256</v>
      </c>
      <c r="B163" s="82">
        <v>0.58333333333333337</v>
      </c>
      <c r="C163" s="83">
        <v>21401</v>
      </c>
      <c r="D163" s="83">
        <v>479</v>
      </c>
      <c r="E163" s="83">
        <v>4089</v>
      </c>
      <c r="F163" s="83">
        <v>2948</v>
      </c>
      <c r="G163" s="83">
        <v>806</v>
      </c>
      <c r="H163" s="83">
        <v>5468</v>
      </c>
      <c r="I163" s="83">
        <v>2669</v>
      </c>
      <c r="J163" s="83">
        <v>229</v>
      </c>
      <c r="K163" s="83">
        <v>329</v>
      </c>
      <c r="L163" s="83">
        <v>110</v>
      </c>
    </row>
    <row r="164" spans="1:12" x14ac:dyDescent="0.35">
      <c r="A164" s="81">
        <v>45256</v>
      </c>
      <c r="B164" s="82">
        <v>0.60416666666666663</v>
      </c>
      <c r="C164" s="83">
        <v>21474</v>
      </c>
      <c r="D164" s="83">
        <v>411</v>
      </c>
      <c r="E164" s="83">
        <v>4087</v>
      </c>
      <c r="F164" s="83">
        <v>2788</v>
      </c>
      <c r="G164" s="83">
        <v>825</v>
      </c>
      <c r="H164" s="83">
        <v>5820</v>
      </c>
      <c r="I164" s="83">
        <v>2671</v>
      </c>
      <c r="J164" s="83">
        <v>235</v>
      </c>
      <c r="K164" s="83">
        <v>183</v>
      </c>
      <c r="L164" s="83">
        <v>394</v>
      </c>
    </row>
    <row r="165" spans="1:12" x14ac:dyDescent="0.35">
      <c r="A165" s="81">
        <v>45256</v>
      </c>
      <c r="B165" s="82">
        <v>0.625</v>
      </c>
      <c r="C165" s="83">
        <v>22104</v>
      </c>
      <c r="D165" s="83">
        <v>427</v>
      </c>
      <c r="E165" s="83">
        <v>4088</v>
      </c>
      <c r="F165" s="83">
        <v>2733</v>
      </c>
      <c r="G165" s="83">
        <v>825</v>
      </c>
      <c r="H165" s="83">
        <v>5842</v>
      </c>
      <c r="I165" s="83">
        <v>2658</v>
      </c>
      <c r="J165" s="83">
        <v>222</v>
      </c>
      <c r="K165" s="83">
        <v>51</v>
      </c>
      <c r="L165" s="83">
        <v>380</v>
      </c>
    </row>
    <row r="166" spans="1:12" x14ac:dyDescent="0.35">
      <c r="A166" s="81">
        <v>45256</v>
      </c>
      <c r="B166" s="82">
        <v>0.64583333333333337</v>
      </c>
      <c r="C166" s="83">
        <v>21992</v>
      </c>
      <c r="D166" s="83">
        <v>480</v>
      </c>
      <c r="E166" s="83">
        <v>4088</v>
      </c>
      <c r="F166" s="83">
        <v>2832</v>
      </c>
      <c r="G166" s="83">
        <v>1020</v>
      </c>
      <c r="H166" s="83">
        <v>5912</v>
      </c>
      <c r="I166" s="83">
        <v>2655</v>
      </c>
      <c r="J166" s="83">
        <v>349</v>
      </c>
      <c r="K166" s="83">
        <v>2</v>
      </c>
      <c r="L166" s="83">
        <v>878</v>
      </c>
    </row>
    <row r="167" spans="1:12" x14ac:dyDescent="0.35">
      <c r="A167" s="81">
        <v>45256</v>
      </c>
      <c r="B167" s="82">
        <v>0.66666666666666663</v>
      </c>
      <c r="C167" s="83">
        <v>21969</v>
      </c>
      <c r="D167" s="83">
        <v>479</v>
      </c>
      <c r="E167" s="83">
        <v>4087</v>
      </c>
      <c r="F167" s="83">
        <v>2960</v>
      </c>
      <c r="G167" s="83">
        <v>1034</v>
      </c>
      <c r="H167" s="83">
        <v>5914</v>
      </c>
      <c r="I167" s="83">
        <v>2656</v>
      </c>
      <c r="J167" s="83">
        <v>543</v>
      </c>
      <c r="K167" s="83">
        <v>0</v>
      </c>
      <c r="L167" s="83">
        <v>1172</v>
      </c>
    </row>
    <row r="168" spans="1:12" x14ac:dyDescent="0.35">
      <c r="A168" s="81">
        <v>45256</v>
      </c>
      <c r="B168" s="82">
        <v>0.6875</v>
      </c>
      <c r="C168" s="83">
        <v>21810</v>
      </c>
      <c r="D168" s="83">
        <v>480</v>
      </c>
      <c r="E168" s="83">
        <v>4084</v>
      </c>
      <c r="F168" s="83">
        <v>3119</v>
      </c>
      <c r="G168" s="83">
        <v>1035</v>
      </c>
      <c r="H168" s="83">
        <v>5912</v>
      </c>
      <c r="I168" s="83">
        <v>2656</v>
      </c>
      <c r="J168" s="83">
        <v>932</v>
      </c>
      <c r="K168" s="83">
        <v>0</v>
      </c>
      <c r="L168" s="83">
        <v>1490</v>
      </c>
    </row>
    <row r="169" spans="1:12" x14ac:dyDescent="0.35">
      <c r="A169" s="81">
        <v>45256</v>
      </c>
      <c r="B169" s="82">
        <v>0.70833333333333337</v>
      </c>
      <c r="C169" s="83">
        <v>21979</v>
      </c>
      <c r="D169" s="83">
        <v>479</v>
      </c>
      <c r="E169" s="83">
        <v>4087</v>
      </c>
      <c r="F169" s="83">
        <v>3239</v>
      </c>
      <c r="G169" s="83">
        <v>994</v>
      </c>
      <c r="H169" s="83">
        <v>5912</v>
      </c>
      <c r="I169" s="83">
        <v>2656</v>
      </c>
      <c r="J169" s="83">
        <v>762</v>
      </c>
      <c r="K169" s="83">
        <v>0</v>
      </c>
      <c r="L169" s="83">
        <v>1262</v>
      </c>
    </row>
    <row r="170" spans="1:12" x14ac:dyDescent="0.35">
      <c r="A170" s="81">
        <v>45256</v>
      </c>
      <c r="B170" s="82">
        <v>0.72916666666666663</v>
      </c>
      <c r="C170" s="83">
        <v>21593</v>
      </c>
      <c r="D170" s="83">
        <v>479</v>
      </c>
      <c r="E170" s="83">
        <v>4087</v>
      </c>
      <c r="F170" s="83">
        <v>3353</v>
      </c>
      <c r="G170" s="83">
        <v>989</v>
      </c>
      <c r="H170" s="83">
        <v>5816</v>
      </c>
      <c r="I170" s="83">
        <v>2656</v>
      </c>
      <c r="J170" s="83">
        <v>777</v>
      </c>
      <c r="K170" s="83">
        <v>0</v>
      </c>
      <c r="L170" s="83">
        <v>1118</v>
      </c>
    </row>
    <row r="171" spans="1:12" x14ac:dyDescent="0.35">
      <c r="A171" s="81">
        <v>45256</v>
      </c>
      <c r="B171" s="82">
        <v>0.75</v>
      </c>
      <c r="C171" s="83">
        <v>21723</v>
      </c>
      <c r="D171" s="83">
        <v>481</v>
      </c>
      <c r="E171" s="83">
        <v>4088</v>
      </c>
      <c r="F171" s="83">
        <v>3521</v>
      </c>
      <c r="G171" s="83">
        <v>883</v>
      </c>
      <c r="H171" s="83">
        <v>5814</v>
      </c>
      <c r="I171" s="83">
        <v>2658</v>
      </c>
      <c r="J171" s="83">
        <v>449</v>
      </c>
      <c r="K171" s="83">
        <v>0</v>
      </c>
      <c r="L171" s="83">
        <v>864</v>
      </c>
    </row>
    <row r="172" spans="1:12" x14ac:dyDescent="0.35">
      <c r="A172" s="81">
        <v>45256</v>
      </c>
      <c r="B172" s="82">
        <v>0.77083333333333337</v>
      </c>
      <c r="C172" s="83">
        <v>21379</v>
      </c>
      <c r="D172" s="83">
        <v>480</v>
      </c>
      <c r="E172" s="83">
        <v>4089</v>
      </c>
      <c r="F172" s="83">
        <v>3991</v>
      </c>
      <c r="G172" s="83">
        <v>857</v>
      </c>
      <c r="H172" s="83">
        <v>5224</v>
      </c>
      <c r="I172" s="83">
        <v>2654</v>
      </c>
      <c r="J172" s="83">
        <v>424</v>
      </c>
      <c r="K172" s="83">
        <v>0</v>
      </c>
      <c r="L172" s="83">
        <v>342</v>
      </c>
    </row>
    <row r="173" spans="1:12" x14ac:dyDescent="0.35">
      <c r="A173" s="81">
        <v>45256</v>
      </c>
      <c r="B173" s="82">
        <v>0.79166666666666663</v>
      </c>
      <c r="C173" s="83">
        <v>20341</v>
      </c>
      <c r="D173" s="83">
        <v>481</v>
      </c>
      <c r="E173" s="83">
        <v>4087</v>
      </c>
      <c r="F173" s="83">
        <v>4219</v>
      </c>
      <c r="G173" s="83">
        <v>840</v>
      </c>
      <c r="H173" s="83">
        <v>5208</v>
      </c>
      <c r="I173" s="83">
        <v>2653</v>
      </c>
      <c r="J173" s="83">
        <v>315</v>
      </c>
      <c r="K173" s="83">
        <v>0</v>
      </c>
      <c r="L173" s="83">
        <v>92</v>
      </c>
    </row>
    <row r="174" spans="1:12" x14ac:dyDescent="0.35">
      <c r="A174" s="81">
        <v>45256</v>
      </c>
      <c r="B174" s="82">
        <v>0.8125</v>
      </c>
      <c r="C174" s="83">
        <v>19885</v>
      </c>
      <c r="D174" s="83">
        <v>480</v>
      </c>
      <c r="E174" s="83">
        <v>4091</v>
      </c>
      <c r="F174" s="83">
        <v>4584</v>
      </c>
      <c r="G174" s="83">
        <v>821</v>
      </c>
      <c r="H174" s="83">
        <v>4560</v>
      </c>
      <c r="I174" s="83">
        <v>2426</v>
      </c>
      <c r="J174" s="83">
        <v>280</v>
      </c>
      <c r="K174" s="83">
        <v>0</v>
      </c>
      <c r="L174" s="83">
        <v>86</v>
      </c>
    </row>
    <row r="175" spans="1:12" x14ac:dyDescent="0.35">
      <c r="A175" s="81">
        <v>45256</v>
      </c>
      <c r="B175" s="82">
        <v>0.83333333333333337</v>
      </c>
      <c r="C175" s="83">
        <v>18746</v>
      </c>
      <c r="D175" s="83">
        <v>481</v>
      </c>
      <c r="E175" s="83">
        <v>4095</v>
      </c>
      <c r="F175" s="83">
        <v>4835</v>
      </c>
      <c r="G175" s="83">
        <v>773</v>
      </c>
      <c r="H175" s="83">
        <v>4542</v>
      </c>
      <c r="I175" s="83">
        <v>2416</v>
      </c>
      <c r="J175" s="83">
        <v>261</v>
      </c>
      <c r="K175" s="83">
        <v>0</v>
      </c>
      <c r="L175" s="83">
        <v>0</v>
      </c>
    </row>
    <row r="176" spans="1:12" x14ac:dyDescent="0.35">
      <c r="A176" s="81">
        <v>45256</v>
      </c>
      <c r="B176" s="82">
        <v>0.85416666666666663</v>
      </c>
      <c r="C176" s="83">
        <v>16444</v>
      </c>
      <c r="D176" s="83">
        <v>478</v>
      </c>
      <c r="E176" s="83">
        <v>4094</v>
      </c>
      <c r="F176" s="83">
        <v>4907</v>
      </c>
      <c r="G176" s="83">
        <v>705</v>
      </c>
      <c r="H176" s="83">
        <v>5076</v>
      </c>
      <c r="I176" s="83">
        <v>2493</v>
      </c>
      <c r="J176" s="83">
        <v>262</v>
      </c>
      <c r="K176" s="83">
        <v>0</v>
      </c>
      <c r="L176" s="83">
        <v>0</v>
      </c>
    </row>
    <row r="177" spans="1:12" x14ac:dyDescent="0.35">
      <c r="A177" s="81">
        <v>45256</v>
      </c>
      <c r="B177" s="82">
        <v>0.875</v>
      </c>
      <c r="C177" s="83">
        <v>14894</v>
      </c>
      <c r="D177" s="83">
        <v>480</v>
      </c>
      <c r="E177" s="83">
        <v>4094</v>
      </c>
      <c r="F177" s="83">
        <v>4869</v>
      </c>
      <c r="G177" s="83">
        <v>677</v>
      </c>
      <c r="H177" s="83">
        <v>5058</v>
      </c>
      <c r="I177" s="83">
        <v>2634</v>
      </c>
      <c r="J177" s="83">
        <v>264</v>
      </c>
      <c r="K177" s="83">
        <v>0</v>
      </c>
      <c r="L177" s="83">
        <v>0</v>
      </c>
    </row>
    <row r="178" spans="1:12" x14ac:dyDescent="0.35">
      <c r="A178" s="81">
        <v>45256</v>
      </c>
      <c r="B178" s="82">
        <v>0.89583333333333337</v>
      </c>
      <c r="C178" s="83">
        <v>13969</v>
      </c>
      <c r="D178" s="83">
        <v>480</v>
      </c>
      <c r="E178" s="83">
        <v>4091</v>
      </c>
      <c r="F178" s="83">
        <v>4758</v>
      </c>
      <c r="G178" s="83">
        <v>403</v>
      </c>
      <c r="H178" s="83">
        <v>4634</v>
      </c>
      <c r="I178" s="83">
        <v>2518</v>
      </c>
      <c r="J178" s="83">
        <v>303</v>
      </c>
      <c r="K178" s="83">
        <v>0</v>
      </c>
      <c r="L178" s="83">
        <v>0</v>
      </c>
    </row>
    <row r="179" spans="1:12" x14ac:dyDescent="0.35">
      <c r="A179" s="81">
        <v>45256</v>
      </c>
      <c r="B179" s="82">
        <v>0.91666666666666663</v>
      </c>
      <c r="C179" s="83">
        <v>12525</v>
      </c>
      <c r="D179" s="83">
        <v>459</v>
      </c>
      <c r="E179" s="83">
        <v>4092</v>
      </c>
      <c r="F179" s="83">
        <v>4688</v>
      </c>
      <c r="G179" s="83">
        <v>396</v>
      </c>
      <c r="H179" s="83">
        <v>4654</v>
      </c>
      <c r="I179" s="83">
        <v>2418</v>
      </c>
      <c r="J179" s="83">
        <v>269</v>
      </c>
      <c r="K179" s="83">
        <v>0</v>
      </c>
      <c r="L179" s="83">
        <v>0</v>
      </c>
    </row>
    <row r="180" spans="1:12" x14ac:dyDescent="0.35">
      <c r="A180" s="81">
        <v>45256</v>
      </c>
      <c r="B180" s="82">
        <v>0.9375</v>
      </c>
      <c r="C180" s="83">
        <v>10055</v>
      </c>
      <c r="D180" s="83">
        <v>380</v>
      </c>
      <c r="E180" s="83">
        <v>4093</v>
      </c>
      <c r="F180" s="83">
        <v>4468</v>
      </c>
      <c r="G180" s="83">
        <v>358</v>
      </c>
      <c r="H180" s="83">
        <v>5724</v>
      </c>
      <c r="I180" s="83">
        <v>2494</v>
      </c>
      <c r="J180" s="83">
        <v>364</v>
      </c>
      <c r="K180" s="83">
        <v>0</v>
      </c>
      <c r="L180" s="83">
        <v>62</v>
      </c>
    </row>
    <row r="181" spans="1:12" x14ac:dyDescent="0.35">
      <c r="A181" s="81">
        <v>45256</v>
      </c>
      <c r="B181" s="82">
        <v>0.95833333333333337</v>
      </c>
      <c r="C181" s="83">
        <v>9102</v>
      </c>
      <c r="D181" s="83">
        <v>379</v>
      </c>
      <c r="E181" s="83">
        <v>4090</v>
      </c>
      <c r="F181" s="83">
        <v>4176</v>
      </c>
      <c r="G181" s="83">
        <v>324</v>
      </c>
      <c r="H181" s="83">
        <v>5778</v>
      </c>
      <c r="I181" s="83">
        <v>2502</v>
      </c>
      <c r="J181" s="83">
        <v>287</v>
      </c>
      <c r="K181" s="83">
        <v>0</v>
      </c>
      <c r="L181" s="83">
        <v>0</v>
      </c>
    </row>
    <row r="182" spans="1:12" x14ac:dyDescent="0.35">
      <c r="A182" s="81">
        <v>45256</v>
      </c>
      <c r="B182" s="82">
        <v>0.97916666666666663</v>
      </c>
      <c r="C182" s="83">
        <v>8839</v>
      </c>
      <c r="D182" s="83">
        <v>354</v>
      </c>
      <c r="E182" s="83">
        <v>4089</v>
      </c>
      <c r="F182" s="83">
        <v>4160</v>
      </c>
      <c r="G182" s="83">
        <v>312</v>
      </c>
      <c r="H182" s="83">
        <v>5892</v>
      </c>
      <c r="I182" s="83">
        <v>2502</v>
      </c>
      <c r="J182" s="83">
        <v>275</v>
      </c>
      <c r="K182" s="83">
        <v>0</v>
      </c>
      <c r="L182" s="83">
        <v>0</v>
      </c>
    </row>
    <row r="183" spans="1:12" x14ac:dyDescent="0.35">
      <c r="A183" s="81">
        <v>45256</v>
      </c>
      <c r="B183" s="82">
        <v>0</v>
      </c>
      <c r="C183" s="83">
        <v>9045</v>
      </c>
      <c r="D183" s="83">
        <v>381</v>
      </c>
      <c r="E183" s="83">
        <v>4088</v>
      </c>
      <c r="F183" s="83">
        <v>4118</v>
      </c>
      <c r="G183" s="83">
        <v>310</v>
      </c>
      <c r="H183" s="83">
        <v>5896</v>
      </c>
      <c r="I183" s="83">
        <v>2503</v>
      </c>
      <c r="J183" s="83">
        <v>308</v>
      </c>
      <c r="K183" s="83">
        <v>0</v>
      </c>
      <c r="L183" s="83">
        <v>66</v>
      </c>
    </row>
    <row r="184" spans="1:12" x14ac:dyDescent="0.35">
      <c r="A184" s="81">
        <v>45256</v>
      </c>
      <c r="B184" s="82">
        <v>2.0833333333333332E-2</v>
      </c>
      <c r="C184" s="83">
        <v>9036</v>
      </c>
      <c r="D184" s="83">
        <v>478</v>
      </c>
      <c r="E184" s="83">
        <v>4091</v>
      </c>
      <c r="F184" s="83">
        <v>4128</v>
      </c>
      <c r="G184" s="83">
        <v>294</v>
      </c>
      <c r="H184" s="83">
        <v>5898</v>
      </c>
      <c r="I184" s="83">
        <v>2499</v>
      </c>
      <c r="J184" s="83">
        <v>280</v>
      </c>
      <c r="K184" s="83">
        <v>0</v>
      </c>
      <c r="L184" s="83">
        <v>0</v>
      </c>
    </row>
    <row r="185" spans="1:12" x14ac:dyDescent="0.35">
      <c r="A185" s="81">
        <v>45256</v>
      </c>
      <c r="B185" s="82">
        <v>4.1666666666666664E-2</v>
      </c>
      <c r="C185" s="83">
        <v>8778</v>
      </c>
      <c r="D185" s="83">
        <v>479</v>
      </c>
      <c r="E185" s="83">
        <v>4087</v>
      </c>
      <c r="F185" s="83">
        <v>4013</v>
      </c>
      <c r="G185" s="83">
        <v>312</v>
      </c>
      <c r="H185" s="83">
        <v>5876</v>
      </c>
      <c r="I185" s="83">
        <v>2499</v>
      </c>
      <c r="J185" s="83">
        <v>200</v>
      </c>
      <c r="K185" s="83">
        <v>0</v>
      </c>
      <c r="L185" s="83">
        <v>0</v>
      </c>
    </row>
    <row r="186" spans="1:12" x14ac:dyDescent="0.35">
      <c r="A186" s="81">
        <v>45256</v>
      </c>
      <c r="B186" s="82">
        <v>6.25E-2</v>
      </c>
      <c r="C186" s="83">
        <v>8685</v>
      </c>
      <c r="D186" s="83">
        <v>480</v>
      </c>
      <c r="E186" s="83">
        <v>4087</v>
      </c>
      <c r="F186" s="83">
        <v>3800</v>
      </c>
      <c r="G186" s="83">
        <v>318</v>
      </c>
      <c r="H186" s="83">
        <v>5666</v>
      </c>
      <c r="I186" s="83">
        <v>2498</v>
      </c>
      <c r="J186" s="83">
        <v>164</v>
      </c>
      <c r="K186" s="83">
        <v>0</v>
      </c>
      <c r="L186" s="83">
        <v>0</v>
      </c>
    </row>
    <row r="187" spans="1:12" x14ac:dyDescent="0.35">
      <c r="A187" s="81">
        <v>45256</v>
      </c>
      <c r="B187" s="82">
        <v>8.3333333333333329E-2</v>
      </c>
      <c r="C187" s="83">
        <v>9008</v>
      </c>
      <c r="D187" s="83">
        <v>480</v>
      </c>
      <c r="E187" s="83">
        <v>4092</v>
      </c>
      <c r="F187" s="83">
        <v>3935</v>
      </c>
      <c r="G187" s="83">
        <v>315</v>
      </c>
      <c r="H187" s="83">
        <v>5606</v>
      </c>
      <c r="I187" s="83">
        <v>2500</v>
      </c>
      <c r="J187" s="83">
        <v>157</v>
      </c>
      <c r="K187" s="83">
        <v>0</v>
      </c>
      <c r="L187" s="83">
        <v>0</v>
      </c>
    </row>
    <row r="188" spans="1:12" x14ac:dyDescent="0.35">
      <c r="A188" s="81">
        <v>45256</v>
      </c>
      <c r="B188" s="82">
        <v>0.10416666666666667</v>
      </c>
      <c r="C188" s="83">
        <v>8893</v>
      </c>
      <c r="D188" s="83">
        <v>480</v>
      </c>
      <c r="E188" s="83">
        <v>4086</v>
      </c>
      <c r="F188" s="83">
        <v>4291</v>
      </c>
      <c r="G188" s="83">
        <v>315</v>
      </c>
      <c r="H188" s="83">
        <v>5120</v>
      </c>
      <c r="I188" s="83">
        <v>2575</v>
      </c>
      <c r="J188" s="83">
        <v>177</v>
      </c>
      <c r="K188" s="83">
        <v>0</v>
      </c>
      <c r="L188" s="83">
        <v>0</v>
      </c>
    </row>
    <row r="189" spans="1:12" x14ac:dyDescent="0.35">
      <c r="A189" s="81">
        <v>45256</v>
      </c>
      <c r="B189" s="82">
        <v>0.125</v>
      </c>
      <c r="C189" s="83">
        <v>8835</v>
      </c>
      <c r="D189" s="83">
        <v>479</v>
      </c>
      <c r="E189" s="83">
        <v>4089</v>
      </c>
      <c r="F189" s="83">
        <v>4255</v>
      </c>
      <c r="G189" s="83">
        <v>314</v>
      </c>
      <c r="H189" s="83">
        <v>5078</v>
      </c>
      <c r="I189" s="83">
        <v>2710</v>
      </c>
      <c r="J189" s="83">
        <v>158</v>
      </c>
      <c r="K189" s="83">
        <v>0</v>
      </c>
      <c r="L189" s="83">
        <v>0</v>
      </c>
    </row>
    <row r="190" spans="1:12" x14ac:dyDescent="0.35">
      <c r="A190" s="81">
        <v>45256</v>
      </c>
      <c r="B190" s="82">
        <v>0.14583333333333334</v>
      </c>
      <c r="C190" s="83">
        <v>8751</v>
      </c>
      <c r="D190" s="83">
        <v>481</v>
      </c>
      <c r="E190" s="83">
        <v>4086</v>
      </c>
      <c r="F190" s="83">
        <v>4365</v>
      </c>
      <c r="G190" s="83">
        <v>313</v>
      </c>
      <c r="H190" s="83">
        <v>4742</v>
      </c>
      <c r="I190" s="83">
        <v>2721</v>
      </c>
      <c r="J190" s="83">
        <v>158</v>
      </c>
      <c r="K190" s="83">
        <v>0</v>
      </c>
      <c r="L190" s="83">
        <v>0</v>
      </c>
    </row>
    <row r="191" spans="1:12" x14ac:dyDescent="0.35">
      <c r="A191" s="81">
        <v>45256</v>
      </c>
      <c r="B191" s="82">
        <v>0.16666666666666666</v>
      </c>
      <c r="C191" s="83">
        <v>9039</v>
      </c>
      <c r="D191" s="83">
        <v>480</v>
      </c>
      <c r="E191" s="83">
        <v>4088</v>
      </c>
      <c r="F191" s="83">
        <v>4511</v>
      </c>
      <c r="G191" s="83">
        <v>303</v>
      </c>
      <c r="H191" s="83">
        <v>4486</v>
      </c>
      <c r="I191" s="83">
        <v>2752</v>
      </c>
      <c r="J191" s="83">
        <v>214</v>
      </c>
      <c r="K191" s="83">
        <v>0</v>
      </c>
      <c r="L191" s="83">
        <v>0</v>
      </c>
    </row>
    <row r="192" spans="1:12" x14ac:dyDescent="0.35">
      <c r="A192" s="81">
        <v>45256</v>
      </c>
      <c r="B192" s="82">
        <v>0.1875</v>
      </c>
      <c r="C192" s="83">
        <v>10502</v>
      </c>
      <c r="D192" s="83">
        <v>492</v>
      </c>
      <c r="E192" s="83">
        <v>4090</v>
      </c>
      <c r="F192" s="83">
        <v>4785</v>
      </c>
      <c r="G192" s="83">
        <v>421</v>
      </c>
      <c r="H192" s="83">
        <v>1554</v>
      </c>
      <c r="I192" s="83">
        <v>2755</v>
      </c>
      <c r="J192" s="83">
        <v>260</v>
      </c>
      <c r="K192" s="83">
        <v>0</v>
      </c>
      <c r="L192" s="83">
        <v>0</v>
      </c>
    </row>
    <row r="193" spans="1:12" x14ac:dyDescent="0.35">
      <c r="A193" s="81">
        <v>45256</v>
      </c>
      <c r="B193" s="82">
        <v>0.20833333333333334</v>
      </c>
      <c r="C193" s="83">
        <v>12276</v>
      </c>
      <c r="D193" s="83">
        <v>488</v>
      </c>
      <c r="E193" s="83">
        <v>4091</v>
      </c>
      <c r="F193" s="83">
        <v>4945</v>
      </c>
      <c r="G193" s="83">
        <v>336</v>
      </c>
      <c r="H193" s="83">
        <v>1424</v>
      </c>
      <c r="I193" s="83">
        <v>2728</v>
      </c>
      <c r="J193" s="83">
        <v>227</v>
      </c>
      <c r="K193" s="83">
        <v>0</v>
      </c>
      <c r="L193" s="83">
        <v>0</v>
      </c>
    </row>
    <row r="194" spans="1:12" x14ac:dyDescent="0.35">
      <c r="A194" s="81">
        <v>45256</v>
      </c>
      <c r="B194" s="82">
        <v>0.22916666666666666</v>
      </c>
      <c r="C194" s="83">
        <v>16352</v>
      </c>
      <c r="D194" s="83">
        <v>580</v>
      </c>
      <c r="E194" s="83">
        <v>4099</v>
      </c>
      <c r="F194" s="83">
        <v>5059</v>
      </c>
      <c r="G194" s="83">
        <v>526</v>
      </c>
      <c r="H194" s="83">
        <v>542</v>
      </c>
      <c r="I194" s="83">
        <v>2761</v>
      </c>
      <c r="J194" s="83">
        <v>228</v>
      </c>
      <c r="K194" s="83">
        <v>0</v>
      </c>
      <c r="L194" s="83">
        <v>10</v>
      </c>
    </row>
    <row r="195" spans="1:12" x14ac:dyDescent="0.35">
      <c r="A195" s="81">
        <v>45257</v>
      </c>
      <c r="B195" s="82">
        <v>0.25</v>
      </c>
      <c r="C195" s="83">
        <v>18963</v>
      </c>
      <c r="D195" s="83">
        <v>735</v>
      </c>
      <c r="E195" s="83">
        <v>4100</v>
      </c>
      <c r="F195" s="83">
        <v>5335</v>
      </c>
      <c r="G195" s="83">
        <v>536</v>
      </c>
      <c r="H195" s="83">
        <v>548</v>
      </c>
      <c r="I195" s="83">
        <v>2762</v>
      </c>
      <c r="J195" s="83">
        <v>185</v>
      </c>
      <c r="K195" s="83">
        <v>0</v>
      </c>
      <c r="L195" s="83">
        <v>0</v>
      </c>
    </row>
    <row r="196" spans="1:12" x14ac:dyDescent="0.35">
      <c r="A196" s="81">
        <v>45257</v>
      </c>
      <c r="B196" s="82">
        <v>0.27083333333333331</v>
      </c>
      <c r="C196" s="83">
        <v>20329</v>
      </c>
      <c r="D196" s="83">
        <v>879</v>
      </c>
      <c r="E196" s="83">
        <v>4101</v>
      </c>
      <c r="F196" s="83">
        <v>5631</v>
      </c>
      <c r="G196" s="83">
        <v>581</v>
      </c>
      <c r="H196" s="83">
        <v>1584</v>
      </c>
      <c r="I196" s="83">
        <v>2762</v>
      </c>
      <c r="J196" s="83">
        <v>295</v>
      </c>
      <c r="K196" s="83">
        <v>0</v>
      </c>
      <c r="L196" s="83">
        <v>0</v>
      </c>
    </row>
    <row r="197" spans="1:12" x14ac:dyDescent="0.35">
      <c r="A197" s="81">
        <v>45257</v>
      </c>
      <c r="B197" s="82">
        <v>0.29166666666666669</v>
      </c>
      <c r="C197" s="83">
        <v>20501</v>
      </c>
      <c r="D197" s="83">
        <v>959</v>
      </c>
      <c r="E197" s="83">
        <v>4100</v>
      </c>
      <c r="F197" s="83">
        <v>6271</v>
      </c>
      <c r="G197" s="83">
        <v>591</v>
      </c>
      <c r="H197" s="83">
        <v>1686</v>
      </c>
      <c r="I197" s="83">
        <v>2762</v>
      </c>
      <c r="J197" s="83">
        <v>726</v>
      </c>
      <c r="K197" s="83">
        <v>0</v>
      </c>
      <c r="L197" s="83">
        <v>108</v>
      </c>
    </row>
    <row r="198" spans="1:12" x14ac:dyDescent="0.35">
      <c r="A198" s="81">
        <v>45257</v>
      </c>
      <c r="B198" s="82">
        <v>0.3125</v>
      </c>
      <c r="C198" s="83">
        <v>19801</v>
      </c>
      <c r="D198" s="83">
        <v>959</v>
      </c>
      <c r="E198" s="83">
        <v>4098</v>
      </c>
      <c r="F198" s="83">
        <v>6613</v>
      </c>
      <c r="G198" s="83">
        <v>629</v>
      </c>
      <c r="H198" s="83">
        <v>3068</v>
      </c>
      <c r="I198" s="83">
        <v>2761</v>
      </c>
      <c r="J198" s="83">
        <v>410</v>
      </c>
      <c r="K198" s="83">
        <v>0</v>
      </c>
      <c r="L198" s="83">
        <v>0</v>
      </c>
    </row>
    <row r="199" spans="1:12" x14ac:dyDescent="0.35">
      <c r="A199" s="81">
        <v>45257</v>
      </c>
      <c r="B199" s="82">
        <v>0.33333333333333331</v>
      </c>
      <c r="C199" s="83">
        <v>19865</v>
      </c>
      <c r="D199" s="83">
        <v>961</v>
      </c>
      <c r="E199" s="83">
        <v>4102</v>
      </c>
      <c r="F199" s="83">
        <v>6968</v>
      </c>
      <c r="G199" s="83">
        <v>627</v>
      </c>
      <c r="H199" s="83">
        <v>3202</v>
      </c>
      <c r="I199" s="83">
        <v>2761</v>
      </c>
      <c r="J199" s="83">
        <v>458</v>
      </c>
      <c r="K199" s="83">
        <v>21</v>
      </c>
      <c r="L199" s="83">
        <v>0</v>
      </c>
    </row>
    <row r="200" spans="1:12" x14ac:dyDescent="0.35">
      <c r="A200" s="81">
        <v>45257</v>
      </c>
      <c r="B200" s="82">
        <v>0.35416666666666669</v>
      </c>
      <c r="C200" s="83">
        <v>20280</v>
      </c>
      <c r="D200" s="83">
        <v>958</v>
      </c>
      <c r="E200" s="83">
        <v>4096</v>
      </c>
      <c r="F200" s="83">
        <v>7701</v>
      </c>
      <c r="G200" s="83">
        <v>622</v>
      </c>
      <c r="H200" s="83">
        <v>3070</v>
      </c>
      <c r="I200" s="83">
        <v>2761</v>
      </c>
      <c r="J200" s="83">
        <v>602</v>
      </c>
      <c r="K200" s="83">
        <v>157</v>
      </c>
      <c r="L200" s="83">
        <v>0</v>
      </c>
    </row>
    <row r="201" spans="1:12" x14ac:dyDescent="0.35">
      <c r="A201" s="81">
        <v>45257</v>
      </c>
      <c r="B201" s="82">
        <v>0.375</v>
      </c>
      <c r="C201" s="83">
        <v>20306</v>
      </c>
      <c r="D201" s="83">
        <v>960</v>
      </c>
      <c r="E201" s="83">
        <v>4092</v>
      </c>
      <c r="F201" s="83">
        <v>7906</v>
      </c>
      <c r="G201" s="83">
        <v>617</v>
      </c>
      <c r="H201" s="83">
        <v>3116</v>
      </c>
      <c r="I201" s="83">
        <v>2762</v>
      </c>
      <c r="J201" s="83">
        <v>347</v>
      </c>
      <c r="K201" s="83">
        <v>428</v>
      </c>
      <c r="L201" s="83">
        <v>2</v>
      </c>
    </row>
    <row r="202" spans="1:12" x14ac:dyDescent="0.35">
      <c r="A202" s="81">
        <v>45257</v>
      </c>
      <c r="B202" s="82">
        <v>0.39583333333333331</v>
      </c>
      <c r="C202" s="83">
        <v>20326</v>
      </c>
      <c r="D202" s="83">
        <v>961</v>
      </c>
      <c r="E202" s="83">
        <v>4090</v>
      </c>
      <c r="F202" s="83">
        <v>7679</v>
      </c>
      <c r="G202" s="83">
        <v>595</v>
      </c>
      <c r="H202" s="83">
        <v>3476</v>
      </c>
      <c r="I202" s="83">
        <v>2760</v>
      </c>
      <c r="J202" s="83">
        <v>389</v>
      </c>
      <c r="K202" s="83">
        <v>782</v>
      </c>
      <c r="L202" s="83">
        <v>26</v>
      </c>
    </row>
    <row r="203" spans="1:12" x14ac:dyDescent="0.35">
      <c r="A203" s="81">
        <v>45257</v>
      </c>
      <c r="B203" s="82">
        <v>0.41666666666666669</v>
      </c>
      <c r="C203" s="83">
        <v>20331</v>
      </c>
      <c r="D203" s="83">
        <v>958</v>
      </c>
      <c r="E203" s="83">
        <v>4096</v>
      </c>
      <c r="F203" s="83">
        <v>8033</v>
      </c>
      <c r="G203" s="83">
        <v>591</v>
      </c>
      <c r="H203" s="83">
        <v>3470</v>
      </c>
      <c r="I203" s="83">
        <v>2760</v>
      </c>
      <c r="J203" s="83">
        <v>278</v>
      </c>
      <c r="K203" s="83">
        <v>1070</v>
      </c>
      <c r="L203" s="83">
        <v>0</v>
      </c>
    </row>
    <row r="204" spans="1:12" x14ac:dyDescent="0.35">
      <c r="A204" s="81">
        <v>45257</v>
      </c>
      <c r="B204" s="82">
        <v>0.4375</v>
      </c>
      <c r="C204" s="83">
        <v>20347</v>
      </c>
      <c r="D204" s="83">
        <v>960</v>
      </c>
      <c r="E204" s="83">
        <v>4109</v>
      </c>
      <c r="F204" s="83">
        <v>8371</v>
      </c>
      <c r="G204" s="83">
        <v>556</v>
      </c>
      <c r="H204" s="83">
        <v>2860</v>
      </c>
      <c r="I204" s="83">
        <v>2759</v>
      </c>
      <c r="J204" s="83">
        <v>308</v>
      </c>
      <c r="K204" s="83">
        <v>1303</v>
      </c>
      <c r="L204" s="83">
        <v>0</v>
      </c>
    </row>
    <row r="205" spans="1:12" x14ac:dyDescent="0.35">
      <c r="A205" s="81">
        <v>45257</v>
      </c>
      <c r="B205" s="82">
        <v>0.45833333333333331</v>
      </c>
      <c r="C205" s="83">
        <v>20069</v>
      </c>
      <c r="D205" s="83">
        <v>963</v>
      </c>
      <c r="E205" s="83">
        <v>4096</v>
      </c>
      <c r="F205" s="83">
        <v>8735</v>
      </c>
      <c r="G205" s="83">
        <v>487</v>
      </c>
      <c r="H205" s="83">
        <v>2810</v>
      </c>
      <c r="I205" s="83">
        <v>2761</v>
      </c>
      <c r="J205" s="83">
        <v>289</v>
      </c>
      <c r="K205" s="83">
        <v>1487</v>
      </c>
      <c r="L205" s="83">
        <v>0</v>
      </c>
    </row>
    <row r="206" spans="1:12" x14ac:dyDescent="0.35">
      <c r="A206" s="81">
        <v>45257</v>
      </c>
      <c r="B206" s="82">
        <v>0.47916666666666669</v>
      </c>
      <c r="C206" s="83">
        <v>19970</v>
      </c>
      <c r="D206" s="83">
        <v>960</v>
      </c>
      <c r="E206" s="83">
        <v>4095</v>
      </c>
      <c r="F206" s="83">
        <v>9145</v>
      </c>
      <c r="G206" s="83">
        <v>388</v>
      </c>
      <c r="H206" s="83">
        <v>2774</v>
      </c>
      <c r="I206" s="83">
        <v>2762</v>
      </c>
      <c r="J206" s="83">
        <v>224</v>
      </c>
      <c r="K206" s="83">
        <v>1548</v>
      </c>
      <c r="L206" s="83">
        <v>250</v>
      </c>
    </row>
    <row r="207" spans="1:12" x14ac:dyDescent="0.35">
      <c r="A207" s="81">
        <v>45257</v>
      </c>
      <c r="B207" s="82">
        <v>0.5</v>
      </c>
      <c r="C207" s="83">
        <v>19642</v>
      </c>
      <c r="D207" s="83">
        <v>959</v>
      </c>
      <c r="E207" s="83">
        <v>4095</v>
      </c>
      <c r="F207" s="83">
        <v>10041</v>
      </c>
      <c r="G207" s="83">
        <v>455</v>
      </c>
      <c r="H207" s="83">
        <v>2748</v>
      </c>
      <c r="I207" s="83">
        <v>2762</v>
      </c>
      <c r="J207" s="83">
        <v>205</v>
      </c>
      <c r="K207" s="83">
        <v>1471</v>
      </c>
      <c r="L207" s="83">
        <v>0</v>
      </c>
    </row>
    <row r="208" spans="1:12" x14ac:dyDescent="0.35">
      <c r="A208" s="81">
        <v>45257</v>
      </c>
      <c r="B208" s="82">
        <v>0.52083333333333337</v>
      </c>
      <c r="C208" s="83">
        <v>19793</v>
      </c>
      <c r="D208" s="83">
        <v>959</v>
      </c>
      <c r="E208" s="83">
        <v>4093</v>
      </c>
      <c r="F208" s="83">
        <v>10670</v>
      </c>
      <c r="G208" s="83">
        <v>487</v>
      </c>
      <c r="H208" s="83">
        <v>1946</v>
      </c>
      <c r="I208" s="83">
        <v>2761</v>
      </c>
      <c r="J208" s="83">
        <v>275</v>
      </c>
      <c r="K208" s="83">
        <v>1202</v>
      </c>
      <c r="L208" s="83">
        <v>52</v>
      </c>
    </row>
    <row r="209" spans="1:12" x14ac:dyDescent="0.35">
      <c r="A209" s="81">
        <v>45257</v>
      </c>
      <c r="B209" s="82">
        <v>0.54166666666666663</v>
      </c>
      <c r="C209" s="83">
        <v>19542</v>
      </c>
      <c r="D209" s="83">
        <v>960</v>
      </c>
      <c r="E209" s="83">
        <v>4093</v>
      </c>
      <c r="F209" s="83">
        <v>11226</v>
      </c>
      <c r="G209" s="83">
        <v>486</v>
      </c>
      <c r="H209" s="83">
        <v>1932</v>
      </c>
      <c r="I209" s="83">
        <v>2758</v>
      </c>
      <c r="J209" s="83">
        <v>220</v>
      </c>
      <c r="K209" s="83">
        <v>865</v>
      </c>
      <c r="L209" s="83">
        <v>0</v>
      </c>
    </row>
    <row r="210" spans="1:12" x14ac:dyDescent="0.35">
      <c r="A210" s="81">
        <v>45257</v>
      </c>
      <c r="B210" s="82">
        <v>0.5625</v>
      </c>
      <c r="C210" s="83">
        <v>19397</v>
      </c>
      <c r="D210" s="83">
        <v>961</v>
      </c>
      <c r="E210" s="83">
        <v>4098</v>
      </c>
      <c r="F210" s="83">
        <v>12103</v>
      </c>
      <c r="G210" s="83">
        <v>473</v>
      </c>
      <c r="H210" s="83">
        <v>1642</v>
      </c>
      <c r="I210" s="83">
        <v>2759</v>
      </c>
      <c r="J210" s="83">
        <v>171</v>
      </c>
      <c r="K210" s="83">
        <v>690</v>
      </c>
      <c r="L210" s="83">
        <v>0</v>
      </c>
    </row>
    <row r="211" spans="1:12" x14ac:dyDescent="0.35">
      <c r="A211" s="81">
        <v>45257</v>
      </c>
      <c r="B211" s="82">
        <v>0.58333333333333337</v>
      </c>
      <c r="C211" s="83">
        <v>19192</v>
      </c>
      <c r="D211" s="83">
        <v>962</v>
      </c>
      <c r="E211" s="83">
        <v>4093</v>
      </c>
      <c r="F211" s="83">
        <v>12797</v>
      </c>
      <c r="G211" s="83">
        <v>446</v>
      </c>
      <c r="H211" s="83">
        <v>1662</v>
      </c>
      <c r="I211" s="83">
        <v>2759</v>
      </c>
      <c r="J211" s="83">
        <v>184</v>
      </c>
      <c r="K211" s="83">
        <v>513</v>
      </c>
      <c r="L211" s="83">
        <v>0</v>
      </c>
    </row>
    <row r="212" spans="1:12" x14ac:dyDescent="0.35">
      <c r="A212" s="81">
        <v>45257</v>
      </c>
      <c r="B212" s="82">
        <v>0.60416666666666663</v>
      </c>
      <c r="C212" s="83">
        <v>17981</v>
      </c>
      <c r="D212" s="83">
        <v>961</v>
      </c>
      <c r="E212" s="83">
        <v>4097</v>
      </c>
      <c r="F212" s="83">
        <v>13511</v>
      </c>
      <c r="G212" s="83">
        <v>505</v>
      </c>
      <c r="H212" s="83">
        <v>2284</v>
      </c>
      <c r="I212" s="83">
        <v>2764</v>
      </c>
      <c r="J212" s="83">
        <v>184</v>
      </c>
      <c r="K212" s="83">
        <v>307</v>
      </c>
      <c r="L212" s="83">
        <v>0</v>
      </c>
    </row>
    <row r="213" spans="1:12" x14ac:dyDescent="0.35">
      <c r="A213" s="81">
        <v>45257</v>
      </c>
      <c r="B213" s="82">
        <v>0.625</v>
      </c>
      <c r="C213" s="83">
        <v>18000</v>
      </c>
      <c r="D213" s="83">
        <v>962</v>
      </c>
      <c r="E213" s="83">
        <v>4093</v>
      </c>
      <c r="F213" s="83">
        <v>13964</v>
      </c>
      <c r="G213" s="83">
        <v>615</v>
      </c>
      <c r="H213" s="83">
        <v>2340</v>
      </c>
      <c r="I213" s="83">
        <v>2765</v>
      </c>
      <c r="J213" s="83">
        <v>195</v>
      </c>
      <c r="K213" s="83">
        <v>149</v>
      </c>
      <c r="L213" s="83">
        <v>14</v>
      </c>
    </row>
    <row r="214" spans="1:12" x14ac:dyDescent="0.35">
      <c r="A214" s="81">
        <v>45257</v>
      </c>
      <c r="B214" s="82">
        <v>0.64583333333333337</v>
      </c>
      <c r="C214" s="83">
        <v>18225</v>
      </c>
      <c r="D214" s="83">
        <v>961</v>
      </c>
      <c r="E214" s="83">
        <v>4090</v>
      </c>
      <c r="F214" s="83">
        <v>13791</v>
      </c>
      <c r="G214" s="83">
        <v>620</v>
      </c>
      <c r="H214" s="83">
        <v>2922</v>
      </c>
      <c r="I214" s="83">
        <v>2737</v>
      </c>
      <c r="J214" s="83">
        <v>316</v>
      </c>
      <c r="K214" s="83">
        <v>17</v>
      </c>
      <c r="L214" s="83">
        <v>38</v>
      </c>
    </row>
    <row r="215" spans="1:12" x14ac:dyDescent="0.35">
      <c r="A215" s="81">
        <v>45257</v>
      </c>
      <c r="B215" s="82">
        <v>0.66666666666666663</v>
      </c>
      <c r="C215" s="83">
        <v>18346</v>
      </c>
      <c r="D215" s="83">
        <v>959</v>
      </c>
      <c r="E215" s="83">
        <v>4091</v>
      </c>
      <c r="F215" s="83">
        <v>14246</v>
      </c>
      <c r="G215" s="83">
        <v>657</v>
      </c>
      <c r="H215" s="83">
        <v>2940</v>
      </c>
      <c r="I215" s="83">
        <v>2751</v>
      </c>
      <c r="J215" s="83">
        <v>373</v>
      </c>
      <c r="K215" s="83">
        <v>0</v>
      </c>
      <c r="L215" s="83">
        <v>28</v>
      </c>
    </row>
    <row r="216" spans="1:12" x14ac:dyDescent="0.35">
      <c r="A216" s="81">
        <v>45257</v>
      </c>
      <c r="B216" s="82">
        <v>0.6875</v>
      </c>
      <c r="C216" s="83">
        <v>17805</v>
      </c>
      <c r="D216" s="83">
        <v>956</v>
      </c>
      <c r="E216" s="83">
        <v>4088</v>
      </c>
      <c r="F216" s="83">
        <v>14227</v>
      </c>
      <c r="G216" s="83">
        <v>678</v>
      </c>
      <c r="H216" s="83">
        <v>3558</v>
      </c>
      <c r="I216" s="83">
        <v>2807</v>
      </c>
      <c r="J216" s="83">
        <v>721</v>
      </c>
      <c r="K216" s="83">
        <v>0</v>
      </c>
      <c r="L216" s="83">
        <v>76</v>
      </c>
    </row>
    <row r="217" spans="1:12" x14ac:dyDescent="0.35">
      <c r="A217" s="81">
        <v>45257</v>
      </c>
      <c r="B217" s="82">
        <v>0.70833333333333337</v>
      </c>
      <c r="C217" s="83">
        <v>17714</v>
      </c>
      <c r="D217" s="83">
        <v>960</v>
      </c>
      <c r="E217" s="83">
        <v>4090</v>
      </c>
      <c r="F217" s="83">
        <v>14299</v>
      </c>
      <c r="G217" s="83">
        <v>790</v>
      </c>
      <c r="H217" s="83">
        <v>3530</v>
      </c>
      <c r="I217" s="83">
        <v>2813</v>
      </c>
      <c r="J217" s="83">
        <v>714</v>
      </c>
      <c r="K217" s="83">
        <v>0</v>
      </c>
      <c r="L217" s="83">
        <v>6</v>
      </c>
    </row>
    <row r="218" spans="1:12" x14ac:dyDescent="0.35">
      <c r="A218" s="81">
        <v>45257</v>
      </c>
      <c r="B218" s="82">
        <v>0.72916666666666663</v>
      </c>
      <c r="C218" s="83">
        <v>17890</v>
      </c>
      <c r="D218" s="83">
        <v>959</v>
      </c>
      <c r="E218" s="83">
        <v>4088</v>
      </c>
      <c r="F218" s="83">
        <v>14336</v>
      </c>
      <c r="G218" s="83">
        <v>755</v>
      </c>
      <c r="H218" s="83">
        <v>2806</v>
      </c>
      <c r="I218" s="83">
        <v>2813</v>
      </c>
      <c r="J218" s="83">
        <v>571</v>
      </c>
      <c r="K218" s="83">
        <v>0</v>
      </c>
      <c r="L218" s="83">
        <v>210</v>
      </c>
    </row>
    <row r="219" spans="1:12" x14ac:dyDescent="0.35">
      <c r="A219" s="81">
        <v>45257</v>
      </c>
      <c r="B219" s="82">
        <v>0.75</v>
      </c>
      <c r="C219" s="83">
        <v>17789</v>
      </c>
      <c r="D219" s="83">
        <v>958</v>
      </c>
      <c r="E219" s="83">
        <v>4094</v>
      </c>
      <c r="F219" s="83">
        <v>13616</v>
      </c>
      <c r="G219" s="83">
        <v>749</v>
      </c>
      <c r="H219" s="83">
        <v>2834</v>
      </c>
      <c r="I219" s="83">
        <v>2811</v>
      </c>
      <c r="J219" s="83">
        <v>371</v>
      </c>
      <c r="K219" s="83">
        <v>0</v>
      </c>
      <c r="L219" s="83">
        <v>412</v>
      </c>
    </row>
    <row r="220" spans="1:12" x14ac:dyDescent="0.35">
      <c r="A220" s="81">
        <v>45257</v>
      </c>
      <c r="B220" s="82">
        <v>0.77083333333333337</v>
      </c>
      <c r="C220" s="83">
        <v>16205</v>
      </c>
      <c r="D220" s="83">
        <v>962</v>
      </c>
      <c r="E220" s="83">
        <v>4094</v>
      </c>
      <c r="F220" s="83">
        <v>13225</v>
      </c>
      <c r="G220" s="83">
        <v>728</v>
      </c>
      <c r="H220" s="83">
        <v>4362</v>
      </c>
      <c r="I220" s="83">
        <v>2813</v>
      </c>
      <c r="J220" s="83">
        <v>280</v>
      </c>
      <c r="K220" s="83">
        <v>0</v>
      </c>
      <c r="L220" s="83">
        <v>202</v>
      </c>
    </row>
    <row r="221" spans="1:12" x14ac:dyDescent="0.35">
      <c r="A221" s="81">
        <v>45257</v>
      </c>
      <c r="B221" s="82">
        <v>0.79166666666666663</v>
      </c>
      <c r="C221" s="83">
        <v>15036</v>
      </c>
      <c r="D221" s="83">
        <v>962</v>
      </c>
      <c r="E221" s="83">
        <v>4094</v>
      </c>
      <c r="F221" s="83">
        <v>13146</v>
      </c>
      <c r="G221" s="83">
        <v>727</v>
      </c>
      <c r="H221" s="83">
        <v>4484</v>
      </c>
      <c r="I221" s="83">
        <v>2813</v>
      </c>
      <c r="J221" s="83">
        <v>286</v>
      </c>
      <c r="K221" s="83">
        <v>0</v>
      </c>
      <c r="L221" s="83">
        <v>28</v>
      </c>
    </row>
    <row r="222" spans="1:12" x14ac:dyDescent="0.35">
      <c r="A222" s="81">
        <v>45257</v>
      </c>
      <c r="B222" s="82">
        <v>0.8125</v>
      </c>
      <c r="C222" s="83">
        <v>13527</v>
      </c>
      <c r="D222" s="83">
        <v>962</v>
      </c>
      <c r="E222" s="83">
        <v>4095</v>
      </c>
      <c r="F222" s="83">
        <v>12890</v>
      </c>
      <c r="G222" s="83">
        <v>711</v>
      </c>
      <c r="H222" s="83">
        <v>5210</v>
      </c>
      <c r="I222" s="83">
        <v>2811</v>
      </c>
      <c r="J222" s="83">
        <v>225</v>
      </c>
      <c r="K222" s="83">
        <v>0</v>
      </c>
      <c r="L222" s="83">
        <v>12</v>
      </c>
    </row>
    <row r="223" spans="1:12" x14ac:dyDescent="0.35">
      <c r="A223" s="81">
        <v>45257</v>
      </c>
      <c r="B223" s="82">
        <v>0.83333333333333337</v>
      </c>
      <c r="C223" s="83">
        <v>12183</v>
      </c>
      <c r="D223" s="83">
        <v>923</v>
      </c>
      <c r="E223" s="83">
        <v>4097</v>
      </c>
      <c r="F223" s="83">
        <v>12830</v>
      </c>
      <c r="G223" s="83">
        <v>684</v>
      </c>
      <c r="H223" s="83">
        <v>5246</v>
      </c>
      <c r="I223" s="83">
        <v>2811</v>
      </c>
      <c r="J223" s="83">
        <v>199</v>
      </c>
      <c r="K223" s="83">
        <v>0</v>
      </c>
      <c r="L223" s="83">
        <v>54</v>
      </c>
    </row>
    <row r="224" spans="1:12" x14ac:dyDescent="0.35">
      <c r="A224" s="81">
        <v>45257</v>
      </c>
      <c r="B224" s="82">
        <v>0.85416666666666663</v>
      </c>
      <c r="C224" s="83">
        <v>10273</v>
      </c>
      <c r="D224" s="83">
        <v>944</v>
      </c>
      <c r="E224" s="83">
        <v>4098</v>
      </c>
      <c r="F224" s="83">
        <v>12437</v>
      </c>
      <c r="G224" s="83">
        <v>562</v>
      </c>
      <c r="H224" s="83">
        <v>5728</v>
      </c>
      <c r="I224" s="83">
        <v>2810</v>
      </c>
      <c r="J224" s="83">
        <v>224</v>
      </c>
      <c r="K224" s="83">
        <v>0</v>
      </c>
      <c r="L224" s="83">
        <v>90</v>
      </c>
    </row>
    <row r="225" spans="1:12" x14ac:dyDescent="0.35">
      <c r="A225" s="81">
        <v>45257</v>
      </c>
      <c r="B225" s="82">
        <v>0.875</v>
      </c>
      <c r="C225" s="83">
        <v>8822</v>
      </c>
      <c r="D225" s="83">
        <v>959</v>
      </c>
      <c r="E225" s="83">
        <v>4100</v>
      </c>
      <c r="F225" s="83">
        <v>12209</v>
      </c>
      <c r="G225" s="83">
        <v>543</v>
      </c>
      <c r="H225" s="83">
        <v>5730</v>
      </c>
      <c r="I225" s="83">
        <v>2812</v>
      </c>
      <c r="J225" s="83">
        <v>177</v>
      </c>
      <c r="K225" s="83">
        <v>0</v>
      </c>
      <c r="L225" s="83">
        <v>48</v>
      </c>
    </row>
    <row r="226" spans="1:12" x14ac:dyDescent="0.35">
      <c r="A226" s="81">
        <v>45257</v>
      </c>
      <c r="B226" s="82">
        <v>0.89583333333333337</v>
      </c>
      <c r="C226" s="83">
        <v>7869</v>
      </c>
      <c r="D226" s="83">
        <v>918</v>
      </c>
      <c r="E226" s="83">
        <v>4099</v>
      </c>
      <c r="F226" s="83">
        <v>12033</v>
      </c>
      <c r="G226" s="83">
        <v>363</v>
      </c>
      <c r="H226" s="83">
        <v>5328</v>
      </c>
      <c r="I226" s="83">
        <v>2801</v>
      </c>
      <c r="J226" s="83">
        <v>213</v>
      </c>
      <c r="K226" s="83">
        <v>0</v>
      </c>
      <c r="L226" s="83">
        <v>0</v>
      </c>
    </row>
    <row r="227" spans="1:12" x14ac:dyDescent="0.35">
      <c r="A227" s="81">
        <v>45257</v>
      </c>
      <c r="B227" s="82">
        <v>0.91666666666666663</v>
      </c>
      <c r="C227" s="83">
        <v>6783</v>
      </c>
      <c r="D227" s="83">
        <v>864</v>
      </c>
      <c r="E227" s="83">
        <v>4101</v>
      </c>
      <c r="F227" s="83">
        <v>11729</v>
      </c>
      <c r="G227" s="83">
        <v>303</v>
      </c>
      <c r="H227" s="83">
        <v>5332</v>
      </c>
      <c r="I227" s="83">
        <v>2802</v>
      </c>
      <c r="J227" s="83">
        <v>182</v>
      </c>
      <c r="K227" s="83">
        <v>0</v>
      </c>
      <c r="L227" s="83">
        <v>0</v>
      </c>
    </row>
    <row r="228" spans="1:12" x14ac:dyDescent="0.35">
      <c r="A228" s="81">
        <v>45257</v>
      </c>
      <c r="B228" s="82">
        <v>0.9375</v>
      </c>
      <c r="C228" s="83">
        <v>4940</v>
      </c>
      <c r="D228" s="83">
        <v>623</v>
      </c>
      <c r="E228" s="83">
        <v>4106</v>
      </c>
      <c r="F228" s="83">
        <v>11530</v>
      </c>
      <c r="G228" s="83">
        <v>241</v>
      </c>
      <c r="H228" s="83">
        <v>5870</v>
      </c>
      <c r="I228" s="83">
        <v>2730</v>
      </c>
      <c r="J228" s="83">
        <v>189</v>
      </c>
      <c r="K228" s="83">
        <v>0</v>
      </c>
      <c r="L228" s="83">
        <v>0</v>
      </c>
    </row>
    <row r="229" spans="1:12" x14ac:dyDescent="0.35">
      <c r="A229" s="81">
        <v>45257</v>
      </c>
      <c r="B229" s="82">
        <v>0.95833333333333337</v>
      </c>
      <c r="C229" s="83">
        <v>4630</v>
      </c>
      <c r="D229" s="83">
        <v>567</v>
      </c>
      <c r="E229" s="83">
        <v>4109</v>
      </c>
      <c r="F229" s="83">
        <v>11074</v>
      </c>
      <c r="G229" s="83">
        <v>240</v>
      </c>
      <c r="H229" s="83">
        <v>5892</v>
      </c>
      <c r="I229" s="83">
        <v>2477</v>
      </c>
      <c r="J229" s="83">
        <v>240</v>
      </c>
      <c r="K229" s="83">
        <v>0</v>
      </c>
      <c r="L229" s="83">
        <v>0</v>
      </c>
    </row>
    <row r="230" spans="1:12" x14ac:dyDescent="0.35">
      <c r="A230" s="81">
        <v>45257</v>
      </c>
      <c r="B230" s="82">
        <v>0.97916666666666663</v>
      </c>
      <c r="C230" s="83">
        <v>4601</v>
      </c>
      <c r="D230" s="83">
        <v>673</v>
      </c>
      <c r="E230" s="83">
        <v>4110</v>
      </c>
      <c r="F230" s="83">
        <v>10673</v>
      </c>
      <c r="G230" s="83">
        <v>240</v>
      </c>
      <c r="H230" s="83">
        <v>5894</v>
      </c>
      <c r="I230" s="83">
        <v>2674</v>
      </c>
      <c r="J230" s="83">
        <v>173</v>
      </c>
      <c r="K230" s="83">
        <v>0</v>
      </c>
      <c r="L230" s="83">
        <v>0</v>
      </c>
    </row>
    <row r="231" spans="1:12" x14ac:dyDescent="0.35">
      <c r="A231" s="81">
        <v>45257</v>
      </c>
      <c r="B231" s="82">
        <v>0</v>
      </c>
      <c r="C231" s="83">
        <v>4894</v>
      </c>
      <c r="D231" s="83">
        <v>654</v>
      </c>
      <c r="E231" s="83">
        <v>4113</v>
      </c>
      <c r="F231" s="83">
        <v>10573</v>
      </c>
      <c r="G231" s="83">
        <v>237</v>
      </c>
      <c r="H231" s="83">
        <v>5894</v>
      </c>
      <c r="I231" s="83">
        <v>2811</v>
      </c>
      <c r="J231" s="83">
        <v>206</v>
      </c>
      <c r="K231" s="83">
        <v>0</v>
      </c>
      <c r="L231" s="83">
        <v>0</v>
      </c>
    </row>
    <row r="232" spans="1:12" x14ac:dyDescent="0.35">
      <c r="A232" s="81">
        <v>45257</v>
      </c>
      <c r="B232" s="82">
        <v>2.0833333333333332E-2</v>
      </c>
      <c r="C232" s="83">
        <v>4775</v>
      </c>
      <c r="D232" s="83">
        <v>490</v>
      </c>
      <c r="E232" s="83">
        <v>4109</v>
      </c>
      <c r="F232" s="83">
        <v>10480</v>
      </c>
      <c r="G232" s="83">
        <v>217</v>
      </c>
      <c r="H232" s="83">
        <v>5894</v>
      </c>
      <c r="I232" s="83">
        <v>2809</v>
      </c>
      <c r="J232" s="83">
        <v>199</v>
      </c>
      <c r="K232" s="83">
        <v>0</v>
      </c>
      <c r="L232" s="83">
        <v>0</v>
      </c>
    </row>
    <row r="233" spans="1:12" x14ac:dyDescent="0.35">
      <c r="A233" s="81">
        <v>45257</v>
      </c>
      <c r="B233" s="82">
        <v>4.1666666666666664E-2</v>
      </c>
      <c r="C233" s="83">
        <v>4697</v>
      </c>
      <c r="D233" s="83">
        <v>593</v>
      </c>
      <c r="E233" s="83">
        <v>4106</v>
      </c>
      <c r="F233" s="83">
        <v>10083</v>
      </c>
      <c r="G233" s="83">
        <v>217</v>
      </c>
      <c r="H233" s="83">
        <v>5894</v>
      </c>
      <c r="I233" s="83">
        <v>2811</v>
      </c>
      <c r="J233" s="83">
        <v>221</v>
      </c>
      <c r="K233" s="83">
        <v>0</v>
      </c>
      <c r="L233" s="83">
        <v>0</v>
      </c>
    </row>
    <row r="234" spans="1:12" x14ac:dyDescent="0.35">
      <c r="A234" s="81">
        <v>45257</v>
      </c>
      <c r="B234" s="82">
        <v>6.25E-2</v>
      </c>
      <c r="C234" s="83">
        <v>4770</v>
      </c>
      <c r="D234" s="83">
        <v>767</v>
      </c>
      <c r="E234" s="83">
        <v>4107</v>
      </c>
      <c r="F234" s="83">
        <v>9511</v>
      </c>
      <c r="G234" s="83">
        <v>216</v>
      </c>
      <c r="H234" s="83">
        <v>5894</v>
      </c>
      <c r="I234" s="83">
        <v>2810</v>
      </c>
      <c r="J234" s="83">
        <v>197</v>
      </c>
      <c r="K234" s="83">
        <v>0</v>
      </c>
      <c r="L234" s="83">
        <v>0</v>
      </c>
    </row>
    <row r="235" spans="1:12" x14ac:dyDescent="0.35">
      <c r="A235" s="81">
        <v>45257</v>
      </c>
      <c r="B235" s="82">
        <v>8.3333333333333329E-2</v>
      </c>
      <c r="C235" s="83">
        <v>4955</v>
      </c>
      <c r="D235" s="83">
        <v>847</v>
      </c>
      <c r="E235" s="83">
        <v>4104</v>
      </c>
      <c r="F235" s="83">
        <v>8866</v>
      </c>
      <c r="G235" s="83">
        <v>215</v>
      </c>
      <c r="H235" s="83">
        <v>5894</v>
      </c>
      <c r="I235" s="83">
        <v>2807</v>
      </c>
      <c r="J235" s="83">
        <v>199</v>
      </c>
      <c r="K235" s="83">
        <v>0</v>
      </c>
      <c r="L235" s="83">
        <v>0</v>
      </c>
    </row>
    <row r="236" spans="1:12" x14ac:dyDescent="0.35">
      <c r="A236" s="81">
        <v>45257</v>
      </c>
      <c r="B236" s="82">
        <v>0.10416666666666667</v>
      </c>
      <c r="C236" s="83">
        <v>5211</v>
      </c>
      <c r="D236" s="83">
        <v>918</v>
      </c>
      <c r="E236" s="83">
        <v>4105</v>
      </c>
      <c r="F236" s="83">
        <v>8499</v>
      </c>
      <c r="G236" s="83">
        <v>215</v>
      </c>
      <c r="H236" s="83">
        <v>5894</v>
      </c>
      <c r="I236" s="83">
        <v>2813</v>
      </c>
      <c r="J236" s="83">
        <v>184</v>
      </c>
      <c r="K236" s="83">
        <v>0</v>
      </c>
      <c r="L236" s="83">
        <v>0</v>
      </c>
    </row>
    <row r="237" spans="1:12" x14ac:dyDescent="0.35">
      <c r="A237" s="81">
        <v>45257</v>
      </c>
      <c r="B237" s="82">
        <v>0.125</v>
      </c>
      <c r="C237" s="83">
        <v>5415</v>
      </c>
      <c r="D237" s="83">
        <v>953</v>
      </c>
      <c r="E237" s="83">
        <v>4104</v>
      </c>
      <c r="F237" s="83">
        <v>7745</v>
      </c>
      <c r="G237" s="83">
        <v>215</v>
      </c>
      <c r="H237" s="83">
        <v>5896</v>
      </c>
      <c r="I237" s="83">
        <v>2814</v>
      </c>
      <c r="J237" s="83">
        <v>177</v>
      </c>
      <c r="K237" s="83">
        <v>0</v>
      </c>
      <c r="L237" s="83">
        <v>0</v>
      </c>
    </row>
    <row r="238" spans="1:12" x14ac:dyDescent="0.35">
      <c r="A238" s="81">
        <v>45257</v>
      </c>
      <c r="B238" s="82">
        <v>0.14583333333333334</v>
      </c>
      <c r="C238" s="83">
        <v>5575</v>
      </c>
      <c r="D238" s="83">
        <v>944</v>
      </c>
      <c r="E238" s="83">
        <v>4106</v>
      </c>
      <c r="F238" s="83">
        <v>7470</v>
      </c>
      <c r="G238" s="83">
        <v>226</v>
      </c>
      <c r="H238" s="83">
        <v>5860</v>
      </c>
      <c r="I238" s="83">
        <v>2816</v>
      </c>
      <c r="J238" s="83">
        <v>170</v>
      </c>
      <c r="K238" s="83">
        <v>0</v>
      </c>
      <c r="L238" s="83">
        <v>0</v>
      </c>
    </row>
    <row r="239" spans="1:12" x14ac:dyDescent="0.35">
      <c r="A239" s="81">
        <v>45257</v>
      </c>
      <c r="B239" s="82">
        <v>0.16666666666666666</v>
      </c>
      <c r="C239" s="83">
        <v>5379</v>
      </c>
      <c r="D239" s="83">
        <v>944</v>
      </c>
      <c r="E239" s="83">
        <v>4103</v>
      </c>
      <c r="F239" s="83">
        <v>7412</v>
      </c>
      <c r="G239" s="83">
        <v>244</v>
      </c>
      <c r="H239" s="83">
        <v>5836</v>
      </c>
      <c r="I239" s="83">
        <v>2815</v>
      </c>
      <c r="J239" s="83">
        <v>281</v>
      </c>
      <c r="K239" s="83">
        <v>0</v>
      </c>
      <c r="L239" s="83">
        <v>0</v>
      </c>
    </row>
    <row r="240" spans="1:12" x14ac:dyDescent="0.35">
      <c r="A240" s="81">
        <v>45257</v>
      </c>
      <c r="B240" s="82">
        <v>0.1875</v>
      </c>
      <c r="C240" s="83">
        <v>7068</v>
      </c>
      <c r="D240" s="83">
        <v>849</v>
      </c>
      <c r="E240" s="83">
        <v>4106</v>
      </c>
      <c r="F240" s="83">
        <v>6527</v>
      </c>
      <c r="G240" s="83">
        <v>267</v>
      </c>
      <c r="H240" s="83">
        <v>5174</v>
      </c>
      <c r="I240" s="83">
        <v>2815</v>
      </c>
      <c r="J240" s="83">
        <v>199</v>
      </c>
      <c r="K240" s="83">
        <v>0</v>
      </c>
      <c r="L240" s="83">
        <v>0</v>
      </c>
    </row>
    <row r="241" spans="1:12" x14ac:dyDescent="0.35">
      <c r="A241" s="81">
        <v>45257</v>
      </c>
      <c r="B241" s="82">
        <v>0.20833333333333334</v>
      </c>
      <c r="C241" s="83">
        <v>9110</v>
      </c>
      <c r="D241" s="83">
        <v>946</v>
      </c>
      <c r="E241" s="83">
        <v>4106</v>
      </c>
      <c r="F241" s="83">
        <v>5859</v>
      </c>
      <c r="G241" s="83">
        <v>302</v>
      </c>
      <c r="H241" s="83">
        <v>5036</v>
      </c>
      <c r="I241" s="83">
        <v>2817</v>
      </c>
      <c r="J241" s="83">
        <v>165</v>
      </c>
      <c r="K241" s="83">
        <v>0</v>
      </c>
      <c r="L241" s="83">
        <v>0</v>
      </c>
    </row>
    <row r="242" spans="1:12" x14ac:dyDescent="0.35">
      <c r="A242" s="81">
        <v>45257</v>
      </c>
      <c r="B242" s="82">
        <v>0.22916666666666666</v>
      </c>
      <c r="C242" s="83">
        <v>13350</v>
      </c>
      <c r="D242" s="83">
        <v>958</v>
      </c>
      <c r="E242" s="83">
        <v>4109</v>
      </c>
      <c r="F242" s="83">
        <v>5640</v>
      </c>
      <c r="G242" s="83">
        <v>394</v>
      </c>
      <c r="H242" s="83">
        <v>2474</v>
      </c>
      <c r="I242" s="83">
        <v>2815</v>
      </c>
      <c r="J242" s="83">
        <v>458</v>
      </c>
      <c r="K242" s="83">
        <v>0</v>
      </c>
      <c r="L242" s="83">
        <v>0</v>
      </c>
    </row>
    <row r="243" spans="1:12" x14ac:dyDescent="0.35">
      <c r="A243" s="81">
        <v>45258</v>
      </c>
      <c r="B243" s="82">
        <v>0.25</v>
      </c>
      <c r="C243" s="83">
        <v>17573</v>
      </c>
      <c r="D243" s="83">
        <v>954</v>
      </c>
      <c r="E243" s="83">
        <v>4110</v>
      </c>
      <c r="F243" s="83">
        <v>5097</v>
      </c>
      <c r="G243" s="83">
        <v>410</v>
      </c>
      <c r="H243" s="83">
        <v>2372</v>
      </c>
      <c r="I243" s="83">
        <v>2814</v>
      </c>
      <c r="J243" s="83">
        <v>240</v>
      </c>
      <c r="K243" s="83">
        <v>0</v>
      </c>
      <c r="L243" s="83">
        <v>48</v>
      </c>
    </row>
    <row r="244" spans="1:12" x14ac:dyDescent="0.35">
      <c r="A244" s="81">
        <v>45258</v>
      </c>
      <c r="B244" s="82">
        <v>0.27083333333333331</v>
      </c>
      <c r="C244" s="83">
        <v>20474</v>
      </c>
      <c r="D244" s="83">
        <v>956</v>
      </c>
      <c r="E244" s="83">
        <v>4113</v>
      </c>
      <c r="F244" s="83">
        <v>4903</v>
      </c>
      <c r="G244" s="83">
        <v>495</v>
      </c>
      <c r="H244" s="83">
        <v>2682</v>
      </c>
      <c r="I244" s="83">
        <v>2812</v>
      </c>
      <c r="J244" s="83">
        <v>325</v>
      </c>
      <c r="K244" s="83">
        <v>0</v>
      </c>
      <c r="L244" s="83">
        <v>174</v>
      </c>
    </row>
    <row r="245" spans="1:12" x14ac:dyDescent="0.35">
      <c r="A245" s="81">
        <v>45258</v>
      </c>
      <c r="B245" s="82">
        <v>0.29166666666666669</v>
      </c>
      <c r="C245" s="83">
        <v>21599</v>
      </c>
      <c r="D245" s="83">
        <v>959</v>
      </c>
      <c r="E245" s="83">
        <v>4113</v>
      </c>
      <c r="F245" s="83">
        <v>4292</v>
      </c>
      <c r="G245" s="83">
        <v>527</v>
      </c>
      <c r="H245" s="83">
        <v>2750</v>
      </c>
      <c r="I245" s="83">
        <v>2811</v>
      </c>
      <c r="J245" s="83">
        <v>454</v>
      </c>
      <c r="K245" s="83">
        <v>0</v>
      </c>
      <c r="L245" s="83">
        <v>396</v>
      </c>
    </row>
    <row r="246" spans="1:12" x14ac:dyDescent="0.35">
      <c r="A246" s="81">
        <v>45258</v>
      </c>
      <c r="B246" s="82">
        <v>0.3125</v>
      </c>
      <c r="C246" s="83">
        <v>22039</v>
      </c>
      <c r="D246" s="83">
        <v>961</v>
      </c>
      <c r="E246" s="83">
        <v>4115</v>
      </c>
      <c r="F246" s="83">
        <v>3906</v>
      </c>
      <c r="G246" s="83">
        <v>542</v>
      </c>
      <c r="H246" s="83">
        <v>4096</v>
      </c>
      <c r="I246" s="83">
        <v>2812</v>
      </c>
      <c r="J246" s="83">
        <v>404</v>
      </c>
      <c r="K246" s="83">
        <v>0</v>
      </c>
      <c r="L246" s="83">
        <v>354</v>
      </c>
    </row>
    <row r="247" spans="1:12" x14ac:dyDescent="0.35">
      <c r="A247" s="81">
        <v>45258</v>
      </c>
      <c r="B247" s="82">
        <v>0.33333333333333331</v>
      </c>
      <c r="C247" s="83">
        <v>22275</v>
      </c>
      <c r="D247" s="83">
        <v>960</v>
      </c>
      <c r="E247" s="83">
        <v>4117</v>
      </c>
      <c r="F247" s="83">
        <v>3635</v>
      </c>
      <c r="G247" s="83">
        <v>546</v>
      </c>
      <c r="H247" s="83">
        <v>4156</v>
      </c>
      <c r="I247" s="83">
        <v>2810</v>
      </c>
      <c r="J247" s="83">
        <v>565</v>
      </c>
      <c r="K247" s="83">
        <v>149</v>
      </c>
      <c r="L247" s="83">
        <v>442</v>
      </c>
    </row>
    <row r="248" spans="1:12" x14ac:dyDescent="0.35">
      <c r="A248" s="81">
        <v>45258</v>
      </c>
      <c r="B248" s="82">
        <v>0.35416666666666669</v>
      </c>
      <c r="C248" s="83">
        <v>22568</v>
      </c>
      <c r="D248" s="83">
        <v>957</v>
      </c>
      <c r="E248" s="83">
        <v>4123</v>
      </c>
      <c r="F248" s="83">
        <v>3306</v>
      </c>
      <c r="G248" s="83">
        <v>655</v>
      </c>
      <c r="H248" s="83">
        <v>4360</v>
      </c>
      <c r="I248" s="83">
        <v>2813</v>
      </c>
      <c r="J248" s="83">
        <v>562</v>
      </c>
      <c r="K248" s="83">
        <v>774</v>
      </c>
      <c r="L248" s="83">
        <v>312</v>
      </c>
    </row>
    <row r="249" spans="1:12" x14ac:dyDescent="0.35">
      <c r="A249" s="81">
        <v>45258</v>
      </c>
      <c r="B249" s="82">
        <v>0.375</v>
      </c>
      <c r="C249" s="83">
        <v>22720</v>
      </c>
      <c r="D249" s="83">
        <v>958</v>
      </c>
      <c r="E249" s="83">
        <v>4120</v>
      </c>
      <c r="F249" s="83">
        <v>3260</v>
      </c>
      <c r="G249" s="83">
        <v>618</v>
      </c>
      <c r="H249" s="83">
        <v>4330</v>
      </c>
      <c r="I249" s="83">
        <v>2814</v>
      </c>
      <c r="J249" s="83">
        <v>548</v>
      </c>
      <c r="K249" s="83">
        <v>1840</v>
      </c>
      <c r="L249" s="83">
        <v>224</v>
      </c>
    </row>
    <row r="250" spans="1:12" x14ac:dyDescent="0.35">
      <c r="A250" s="81">
        <v>45258</v>
      </c>
      <c r="B250" s="82">
        <v>0.39583333333333331</v>
      </c>
      <c r="C250" s="83">
        <v>22149</v>
      </c>
      <c r="D250" s="83">
        <v>959</v>
      </c>
      <c r="E250" s="83">
        <v>4150</v>
      </c>
      <c r="F250" s="83">
        <v>3437</v>
      </c>
      <c r="G250" s="83">
        <v>465</v>
      </c>
      <c r="H250" s="83">
        <v>3422</v>
      </c>
      <c r="I250" s="83">
        <v>2812</v>
      </c>
      <c r="J250" s="83">
        <v>686</v>
      </c>
      <c r="K250" s="83">
        <v>2776</v>
      </c>
      <c r="L250" s="83">
        <v>224</v>
      </c>
    </row>
    <row r="251" spans="1:12" x14ac:dyDescent="0.35">
      <c r="A251" s="81">
        <v>45258</v>
      </c>
      <c r="B251" s="82">
        <v>0.41666666666666669</v>
      </c>
      <c r="C251" s="83">
        <v>21928</v>
      </c>
      <c r="D251" s="83">
        <v>960</v>
      </c>
      <c r="E251" s="83">
        <v>4149</v>
      </c>
      <c r="F251" s="83">
        <v>3459</v>
      </c>
      <c r="G251" s="83">
        <v>429</v>
      </c>
      <c r="H251" s="83">
        <v>3382</v>
      </c>
      <c r="I251" s="83">
        <v>2813</v>
      </c>
      <c r="J251" s="83">
        <v>807</v>
      </c>
      <c r="K251" s="83">
        <v>3581</v>
      </c>
      <c r="L251" s="83">
        <v>356</v>
      </c>
    </row>
    <row r="252" spans="1:12" x14ac:dyDescent="0.35">
      <c r="A252" s="81">
        <v>45258</v>
      </c>
      <c r="B252" s="82">
        <v>0.4375</v>
      </c>
      <c r="C252" s="83">
        <v>21728</v>
      </c>
      <c r="D252" s="83">
        <v>961</v>
      </c>
      <c r="E252" s="83">
        <v>4150</v>
      </c>
      <c r="F252" s="83">
        <v>4118</v>
      </c>
      <c r="G252" s="83">
        <v>522</v>
      </c>
      <c r="H252" s="83">
        <v>3120</v>
      </c>
      <c r="I252" s="83">
        <v>2807</v>
      </c>
      <c r="J252" s="83">
        <v>451</v>
      </c>
      <c r="K252" s="83">
        <v>4036</v>
      </c>
      <c r="L252" s="83">
        <v>136</v>
      </c>
    </row>
    <row r="253" spans="1:12" x14ac:dyDescent="0.35">
      <c r="A253" s="81">
        <v>45258</v>
      </c>
      <c r="B253" s="82">
        <v>0.45833333333333331</v>
      </c>
      <c r="C253" s="83">
        <v>20937</v>
      </c>
      <c r="D253" s="83">
        <v>939</v>
      </c>
      <c r="E253" s="83">
        <v>4142</v>
      </c>
      <c r="F253" s="83">
        <v>4978</v>
      </c>
      <c r="G253" s="83">
        <v>494</v>
      </c>
      <c r="H253" s="83">
        <v>3066</v>
      </c>
      <c r="I253" s="83">
        <v>2810</v>
      </c>
      <c r="J253" s="83">
        <v>329</v>
      </c>
      <c r="K253" s="83">
        <v>4536</v>
      </c>
      <c r="L253" s="83">
        <v>136</v>
      </c>
    </row>
    <row r="254" spans="1:12" x14ac:dyDescent="0.35">
      <c r="A254" s="81">
        <v>45258</v>
      </c>
      <c r="B254" s="82">
        <v>0.47916666666666669</v>
      </c>
      <c r="C254" s="83">
        <v>21047</v>
      </c>
      <c r="D254" s="83">
        <v>905</v>
      </c>
      <c r="E254" s="83">
        <v>4140</v>
      </c>
      <c r="F254" s="83">
        <v>5704</v>
      </c>
      <c r="G254" s="83">
        <v>387</v>
      </c>
      <c r="H254" s="83">
        <v>2404</v>
      </c>
      <c r="I254" s="83">
        <v>2812</v>
      </c>
      <c r="J254" s="83">
        <v>371</v>
      </c>
      <c r="K254" s="83">
        <v>4655</v>
      </c>
      <c r="L254" s="83">
        <v>34</v>
      </c>
    </row>
    <row r="255" spans="1:12" x14ac:dyDescent="0.35">
      <c r="A255" s="81">
        <v>45258</v>
      </c>
      <c r="B255" s="82">
        <v>0.5</v>
      </c>
      <c r="C255" s="83">
        <v>20905</v>
      </c>
      <c r="D255" s="83">
        <v>899</v>
      </c>
      <c r="E255" s="83">
        <v>4149</v>
      </c>
      <c r="F255" s="83">
        <v>6309</v>
      </c>
      <c r="G255" s="83">
        <v>388</v>
      </c>
      <c r="H255" s="83">
        <v>2328</v>
      </c>
      <c r="I255" s="83">
        <v>2812</v>
      </c>
      <c r="J255" s="83">
        <v>350</v>
      </c>
      <c r="K255" s="83">
        <v>4464</v>
      </c>
      <c r="L255" s="83">
        <v>186</v>
      </c>
    </row>
    <row r="256" spans="1:12" x14ac:dyDescent="0.35">
      <c r="A256" s="81">
        <v>45258</v>
      </c>
      <c r="B256" s="82">
        <v>0.52083333333333337</v>
      </c>
      <c r="C256" s="83">
        <v>21127</v>
      </c>
      <c r="D256" s="83">
        <v>958</v>
      </c>
      <c r="E256" s="83">
        <v>4164</v>
      </c>
      <c r="F256" s="83">
        <v>6592</v>
      </c>
      <c r="G256" s="83">
        <v>431</v>
      </c>
      <c r="H256" s="83">
        <v>1884</v>
      </c>
      <c r="I256" s="83">
        <v>2805</v>
      </c>
      <c r="J256" s="83">
        <v>360</v>
      </c>
      <c r="K256" s="83">
        <v>3890</v>
      </c>
      <c r="L256" s="83">
        <v>108</v>
      </c>
    </row>
    <row r="257" spans="1:12" x14ac:dyDescent="0.35">
      <c r="A257" s="81">
        <v>45258</v>
      </c>
      <c r="B257" s="82">
        <v>0.54166666666666663</v>
      </c>
      <c r="C257" s="83">
        <v>21186</v>
      </c>
      <c r="D257" s="83">
        <v>962</v>
      </c>
      <c r="E257" s="83">
        <v>4169</v>
      </c>
      <c r="F257" s="83">
        <v>6681</v>
      </c>
      <c r="G257" s="83">
        <v>461</v>
      </c>
      <c r="H257" s="83">
        <v>1786</v>
      </c>
      <c r="I257" s="83">
        <v>2809</v>
      </c>
      <c r="J257" s="83">
        <v>342</v>
      </c>
      <c r="K257" s="83">
        <v>3162</v>
      </c>
      <c r="L257" s="83">
        <v>106</v>
      </c>
    </row>
    <row r="258" spans="1:12" x14ac:dyDescent="0.35">
      <c r="A258" s="81">
        <v>45258</v>
      </c>
      <c r="B258" s="82">
        <v>0.5625</v>
      </c>
      <c r="C258" s="83">
        <v>19836</v>
      </c>
      <c r="D258" s="83">
        <v>958</v>
      </c>
      <c r="E258" s="83">
        <v>4200</v>
      </c>
      <c r="F258" s="83">
        <v>7414</v>
      </c>
      <c r="G258" s="83">
        <v>546</v>
      </c>
      <c r="H258" s="83">
        <v>2140</v>
      </c>
      <c r="I258" s="83">
        <v>2806</v>
      </c>
      <c r="J258" s="83">
        <v>356</v>
      </c>
      <c r="K258" s="83">
        <v>2552</v>
      </c>
      <c r="L258" s="83">
        <v>106</v>
      </c>
    </row>
    <row r="259" spans="1:12" x14ac:dyDescent="0.35">
      <c r="A259" s="81">
        <v>45258</v>
      </c>
      <c r="B259" s="82">
        <v>0.58333333333333337</v>
      </c>
      <c r="C259" s="83">
        <v>19947</v>
      </c>
      <c r="D259" s="83">
        <v>959</v>
      </c>
      <c r="E259" s="83">
        <v>4203</v>
      </c>
      <c r="F259" s="83">
        <v>7754</v>
      </c>
      <c r="G259" s="83">
        <v>572</v>
      </c>
      <c r="H259" s="83">
        <v>2146</v>
      </c>
      <c r="I259" s="83">
        <v>2806</v>
      </c>
      <c r="J259" s="83">
        <v>496</v>
      </c>
      <c r="K259" s="83">
        <v>1862</v>
      </c>
      <c r="L259" s="83">
        <v>106</v>
      </c>
    </row>
    <row r="260" spans="1:12" x14ac:dyDescent="0.35">
      <c r="A260" s="81">
        <v>45258</v>
      </c>
      <c r="B260" s="82">
        <v>0.60416666666666663</v>
      </c>
      <c r="C260" s="83">
        <v>20253</v>
      </c>
      <c r="D260" s="83">
        <v>951</v>
      </c>
      <c r="E260" s="83">
        <v>4212</v>
      </c>
      <c r="F260" s="83">
        <v>8037</v>
      </c>
      <c r="G260" s="83">
        <v>635</v>
      </c>
      <c r="H260" s="83">
        <v>2236</v>
      </c>
      <c r="I260" s="83">
        <v>2794</v>
      </c>
      <c r="J260" s="83">
        <v>545</v>
      </c>
      <c r="K260" s="83">
        <v>1119</v>
      </c>
      <c r="L260" s="83">
        <v>98</v>
      </c>
    </row>
    <row r="261" spans="1:12" x14ac:dyDescent="0.35">
      <c r="A261" s="81">
        <v>45258</v>
      </c>
      <c r="B261" s="82">
        <v>0.625</v>
      </c>
      <c r="C261" s="83">
        <v>20356</v>
      </c>
      <c r="D261" s="83">
        <v>957</v>
      </c>
      <c r="E261" s="83">
        <v>4217</v>
      </c>
      <c r="F261" s="83">
        <v>8113</v>
      </c>
      <c r="G261" s="83">
        <v>585</v>
      </c>
      <c r="H261" s="83">
        <v>2296</v>
      </c>
      <c r="I261" s="83">
        <v>2788</v>
      </c>
      <c r="J261" s="83">
        <v>595</v>
      </c>
      <c r="K261" s="83">
        <v>420</v>
      </c>
      <c r="L261" s="83">
        <v>698</v>
      </c>
    </row>
    <row r="262" spans="1:12" x14ac:dyDescent="0.35">
      <c r="A262" s="81">
        <v>45258</v>
      </c>
      <c r="B262" s="82">
        <v>0.64583333333333337</v>
      </c>
      <c r="C262" s="83">
        <v>20310</v>
      </c>
      <c r="D262" s="83">
        <v>957</v>
      </c>
      <c r="E262" s="83">
        <v>4219</v>
      </c>
      <c r="F262" s="83">
        <v>8262</v>
      </c>
      <c r="G262" s="83">
        <v>716</v>
      </c>
      <c r="H262" s="83">
        <v>3146</v>
      </c>
      <c r="I262" s="83">
        <v>2800</v>
      </c>
      <c r="J262" s="83">
        <v>801</v>
      </c>
      <c r="K262" s="83">
        <v>41</v>
      </c>
      <c r="L262" s="83">
        <v>830</v>
      </c>
    </row>
    <row r="263" spans="1:12" x14ac:dyDescent="0.35">
      <c r="A263" s="81">
        <v>45258</v>
      </c>
      <c r="B263" s="82">
        <v>0.66666666666666663</v>
      </c>
      <c r="C263" s="83">
        <v>20808</v>
      </c>
      <c r="D263" s="83">
        <v>957</v>
      </c>
      <c r="E263" s="83">
        <v>4221</v>
      </c>
      <c r="F263" s="83">
        <v>8590</v>
      </c>
      <c r="G263" s="83">
        <v>745</v>
      </c>
      <c r="H263" s="83">
        <v>3226</v>
      </c>
      <c r="I263" s="83">
        <v>2810</v>
      </c>
      <c r="J263" s="83">
        <v>1314</v>
      </c>
      <c r="K263" s="83">
        <v>0</v>
      </c>
      <c r="L263" s="83">
        <v>978</v>
      </c>
    </row>
    <row r="264" spans="1:12" x14ac:dyDescent="0.35">
      <c r="A264" s="81">
        <v>45258</v>
      </c>
      <c r="B264" s="82">
        <v>0.6875</v>
      </c>
      <c r="C264" s="83">
        <v>20400</v>
      </c>
      <c r="D264" s="83">
        <v>961</v>
      </c>
      <c r="E264" s="83">
        <v>4226</v>
      </c>
      <c r="F264" s="83">
        <v>8904</v>
      </c>
      <c r="G264" s="83">
        <v>768</v>
      </c>
      <c r="H264" s="83">
        <v>4050</v>
      </c>
      <c r="I264" s="83">
        <v>2796</v>
      </c>
      <c r="J264" s="83">
        <v>1282</v>
      </c>
      <c r="K264" s="83">
        <v>0</v>
      </c>
      <c r="L264" s="83">
        <v>858</v>
      </c>
    </row>
    <row r="265" spans="1:12" x14ac:dyDescent="0.35">
      <c r="A265" s="81">
        <v>45258</v>
      </c>
      <c r="B265" s="82">
        <v>0.70833333333333337</v>
      </c>
      <c r="C265" s="83">
        <v>20492</v>
      </c>
      <c r="D265" s="83">
        <v>960</v>
      </c>
      <c r="E265" s="83">
        <v>4234</v>
      </c>
      <c r="F265" s="83">
        <v>9051</v>
      </c>
      <c r="G265" s="83">
        <v>753</v>
      </c>
      <c r="H265" s="83">
        <v>4080</v>
      </c>
      <c r="I265" s="83">
        <v>2804</v>
      </c>
      <c r="J265" s="83">
        <v>1159</v>
      </c>
      <c r="K265" s="83">
        <v>0</v>
      </c>
      <c r="L265" s="83">
        <v>830</v>
      </c>
    </row>
    <row r="266" spans="1:12" x14ac:dyDescent="0.35">
      <c r="A266" s="81">
        <v>45258</v>
      </c>
      <c r="B266" s="82">
        <v>0.72916666666666663</v>
      </c>
      <c r="C266" s="83">
        <v>20678</v>
      </c>
      <c r="D266" s="83">
        <v>959</v>
      </c>
      <c r="E266" s="83">
        <v>4238</v>
      </c>
      <c r="F266" s="83">
        <v>8991</v>
      </c>
      <c r="G266" s="83">
        <v>730</v>
      </c>
      <c r="H266" s="83">
        <v>4304</v>
      </c>
      <c r="I266" s="83">
        <v>2805</v>
      </c>
      <c r="J266" s="83">
        <v>775</v>
      </c>
      <c r="K266" s="83">
        <v>0</v>
      </c>
      <c r="L266" s="83">
        <v>900</v>
      </c>
    </row>
    <row r="267" spans="1:12" x14ac:dyDescent="0.35">
      <c r="A267" s="81">
        <v>45258</v>
      </c>
      <c r="B267" s="82">
        <v>0.75</v>
      </c>
      <c r="C267" s="83">
        <v>20493</v>
      </c>
      <c r="D267" s="83">
        <v>957</v>
      </c>
      <c r="E267" s="83">
        <v>4258</v>
      </c>
      <c r="F267" s="83">
        <v>9349</v>
      </c>
      <c r="G267" s="83">
        <v>705</v>
      </c>
      <c r="H267" s="83">
        <v>4330</v>
      </c>
      <c r="I267" s="83">
        <v>2797</v>
      </c>
      <c r="J267" s="83">
        <v>432</v>
      </c>
      <c r="K267" s="83">
        <v>0</v>
      </c>
      <c r="L267" s="83">
        <v>592</v>
      </c>
    </row>
    <row r="268" spans="1:12" x14ac:dyDescent="0.35">
      <c r="A268" s="81">
        <v>45258</v>
      </c>
      <c r="B268" s="82">
        <v>0.77083333333333337</v>
      </c>
      <c r="C268" s="83">
        <v>20893</v>
      </c>
      <c r="D268" s="83">
        <v>954</v>
      </c>
      <c r="E268" s="83">
        <v>4258</v>
      </c>
      <c r="F268" s="83">
        <v>9679</v>
      </c>
      <c r="G268" s="83">
        <v>585</v>
      </c>
      <c r="H268" s="83">
        <v>3782</v>
      </c>
      <c r="I268" s="83">
        <v>2800</v>
      </c>
      <c r="J268" s="83">
        <v>373</v>
      </c>
      <c r="K268" s="83">
        <v>0</v>
      </c>
      <c r="L268" s="83">
        <v>228</v>
      </c>
    </row>
    <row r="269" spans="1:12" x14ac:dyDescent="0.35">
      <c r="A269" s="81">
        <v>45258</v>
      </c>
      <c r="B269" s="82">
        <v>0.79166666666666663</v>
      </c>
      <c r="C269" s="83">
        <v>20157</v>
      </c>
      <c r="D269" s="83">
        <v>957</v>
      </c>
      <c r="E269" s="83">
        <v>4289</v>
      </c>
      <c r="F269" s="83">
        <v>9847</v>
      </c>
      <c r="G269" s="83">
        <v>537</v>
      </c>
      <c r="H269" s="83">
        <v>3730</v>
      </c>
      <c r="I269" s="83">
        <v>2766</v>
      </c>
      <c r="J269" s="83">
        <v>241</v>
      </c>
      <c r="K269" s="83">
        <v>0</v>
      </c>
      <c r="L269" s="83">
        <v>0</v>
      </c>
    </row>
    <row r="270" spans="1:12" x14ac:dyDescent="0.35">
      <c r="A270" s="81">
        <v>45258</v>
      </c>
      <c r="B270" s="82">
        <v>0.8125</v>
      </c>
      <c r="C270" s="83">
        <v>19755</v>
      </c>
      <c r="D270" s="83">
        <v>956</v>
      </c>
      <c r="E270" s="83">
        <v>4360</v>
      </c>
      <c r="F270" s="83">
        <v>10271</v>
      </c>
      <c r="G270" s="83">
        <v>360</v>
      </c>
      <c r="H270" s="83">
        <v>2716</v>
      </c>
      <c r="I270" s="83">
        <v>2785</v>
      </c>
      <c r="J270" s="83">
        <v>193</v>
      </c>
      <c r="K270" s="83">
        <v>0</v>
      </c>
      <c r="L270" s="83">
        <v>0</v>
      </c>
    </row>
    <row r="271" spans="1:12" x14ac:dyDescent="0.35">
      <c r="A271" s="81">
        <v>45258</v>
      </c>
      <c r="B271" s="82">
        <v>0.83333333333333337</v>
      </c>
      <c r="C271" s="83">
        <v>18195</v>
      </c>
      <c r="D271" s="83">
        <v>961</v>
      </c>
      <c r="E271" s="83">
        <v>4361</v>
      </c>
      <c r="F271" s="83">
        <v>10286</v>
      </c>
      <c r="G271" s="83">
        <v>305</v>
      </c>
      <c r="H271" s="83">
        <v>2606</v>
      </c>
      <c r="I271" s="83">
        <v>2793</v>
      </c>
      <c r="J271" s="83">
        <v>185</v>
      </c>
      <c r="K271" s="83">
        <v>0</v>
      </c>
      <c r="L271" s="83">
        <v>0</v>
      </c>
    </row>
    <row r="272" spans="1:12" x14ac:dyDescent="0.35">
      <c r="A272" s="81">
        <v>45258</v>
      </c>
      <c r="B272" s="82">
        <v>0.85416666666666663</v>
      </c>
      <c r="C272" s="83">
        <v>17523</v>
      </c>
      <c r="D272" s="83">
        <v>960</v>
      </c>
      <c r="E272" s="83">
        <v>4365</v>
      </c>
      <c r="F272" s="83">
        <v>10278</v>
      </c>
      <c r="G272" s="83">
        <v>284</v>
      </c>
      <c r="H272" s="83">
        <v>1508</v>
      </c>
      <c r="I272" s="83">
        <v>2798</v>
      </c>
      <c r="J272" s="83">
        <v>177</v>
      </c>
      <c r="K272" s="83">
        <v>0</v>
      </c>
      <c r="L272" s="83">
        <v>0</v>
      </c>
    </row>
    <row r="273" spans="1:12" x14ac:dyDescent="0.35">
      <c r="A273" s="81">
        <v>45258</v>
      </c>
      <c r="B273" s="82">
        <v>0.875</v>
      </c>
      <c r="C273" s="83">
        <v>15625</v>
      </c>
      <c r="D273" s="83">
        <v>960</v>
      </c>
      <c r="E273" s="83">
        <v>4370</v>
      </c>
      <c r="F273" s="83">
        <v>10341</v>
      </c>
      <c r="G273" s="83">
        <v>278</v>
      </c>
      <c r="H273" s="83">
        <v>1428</v>
      </c>
      <c r="I273" s="83">
        <v>2786</v>
      </c>
      <c r="J273" s="83">
        <v>201</v>
      </c>
      <c r="K273" s="83">
        <v>0</v>
      </c>
      <c r="L273" s="83">
        <v>0</v>
      </c>
    </row>
    <row r="274" spans="1:12" x14ac:dyDescent="0.35">
      <c r="A274" s="81">
        <v>45258</v>
      </c>
      <c r="B274" s="82">
        <v>0.89583333333333337</v>
      </c>
      <c r="C274" s="83">
        <v>14556</v>
      </c>
      <c r="D274" s="83">
        <v>960</v>
      </c>
      <c r="E274" s="83">
        <v>4375</v>
      </c>
      <c r="F274" s="83">
        <v>10396</v>
      </c>
      <c r="G274" s="83">
        <v>233</v>
      </c>
      <c r="H274" s="83">
        <v>990</v>
      </c>
      <c r="I274" s="83">
        <v>2788</v>
      </c>
      <c r="J274" s="83">
        <v>219</v>
      </c>
      <c r="K274" s="83">
        <v>0</v>
      </c>
      <c r="L274" s="83">
        <v>0</v>
      </c>
    </row>
    <row r="275" spans="1:12" x14ac:dyDescent="0.35">
      <c r="A275" s="81">
        <v>45258</v>
      </c>
      <c r="B275" s="82">
        <v>0.91666666666666663</v>
      </c>
      <c r="C275" s="83">
        <v>13051</v>
      </c>
      <c r="D275" s="83">
        <v>938</v>
      </c>
      <c r="E275" s="83">
        <v>4376</v>
      </c>
      <c r="F275" s="83">
        <v>10310</v>
      </c>
      <c r="G275" s="83">
        <v>233</v>
      </c>
      <c r="H275" s="83">
        <v>930</v>
      </c>
      <c r="I275" s="83">
        <v>2784</v>
      </c>
      <c r="J275" s="83">
        <v>187</v>
      </c>
      <c r="K275" s="83">
        <v>0</v>
      </c>
      <c r="L275" s="83">
        <v>0</v>
      </c>
    </row>
    <row r="276" spans="1:12" x14ac:dyDescent="0.35">
      <c r="A276" s="81">
        <v>45258</v>
      </c>
      <c r="B276" s="82">
        <v>0.9375</v>
      </c>
      <c r="C276" s="83">
        <v>11374</v>
      </c>
      <c r="D276" s="83">
        <v>958</v>
      </c>
      <c r="E276" s="83">
        <v>4375</v>
      </c>
      <c r="F276" s="83">
        <v>10014</v>
      </c>
      <c r="G276" s="83">
        <v>221</v>
      </c>
      <c r="H276" s="83">
        <v>1040</v>
      </c>
      <c r="I276" s="83">
        <v>2784</v>
      </c>
      <c r="J276" s="83">
        <v>177</v>
      </c>
      <c r="K276" s="83">
        <v>0</v>
      </c>
      <c r="L276" s="83">
        <v>0</v>
      </c>
    </row>
    <row r="277" spans="1:12" x14ac:dyDescent="0.35">
      <c r="A277" s="81">
        <v>45258</v>
      </c>
      <c r="B277" s="82">
        <v>0.95833333333333337</v>
      </c>
      <c r="C277" s="83">
        <v>10509</v>
      </c>
      <c r="D277" s="83">
        <v>960</v>
      </c>
      <c r="E277" s="83">
        <v>4377</v>
      </c>
      <c r="F277" s="83">
        <v>9640</v>
      </c>
      <c r="G277" s="83">
        <v>217</v>
      </c>
      <c r="H277" s="83">
        <v>1138</v>
      </c>
      <c r="I277" s="83">
        <v>2798</v>
      </c>
      <c r="J277" s="83">
        <v>195</v>
      </c>
      <c r="K277" s="83">
        <v>0</v>
      </c>
      <c r="L277" s="83">
        <v>0</v>
      </c>
    </row>
    <row r="278" spans="1:12" x14ac:dyDescent="0.35">
      <c r="A278" s="81">
        <v>45258</v>
      </c>
      <c r="B278" s="82">
        <v>0.97916666666666663</v>
      </c>
      <c r="C278" s="83">
        <v>9672</v>
      </c>
      <c r="D278" s="83">
        <v>962</v>
      </c>
      <c r="E278" s="83">
        <v>4376</v>
      </c>
      <c r="F278" s="83">
        <v>9353</v>
      </c>
      <c r="G278" s="83">
        <v>217</v>
      </c>
      <c r="H278" s="83">
        <v>2728</v>
      </c>
      <c r="I278" s="83">
        <v>2803</v>
      </c>
      <c r="J278" s="83">
        <v>195</v>
      </c>
      <c r="K278" s="83">
        <v>0</v>
      </c>
      <c r="L278" s="83">
        <v>0</v>
      </c>
    </row>
    <row r="279" spans="1:12" x14ac:dyDescent="0.35">
      <c r="A279" s="81">
        <v>45258</v>
      </c>
      <c r="B279" s="82">
        <v>0</v>
      </c>
      <c r="C279" s="83">
        <v>9461</v>
      </c>
      <c r="D279" s="83">
        <v>960</v>
      </c>
      <c r="E279" s="83">
        <v>4380</v>
      </c>
      <c r="F279" s="83">
        <v>9608</v>
      </c>
      <c r="G279" s="83">
        <v>199</v>
      </c>
      <c r="H279" s="83">
        <v>2890</v>
      </c>
      <c r="I279" s="83">
        <v>2795</v>
      </c>
      <c r="J279" s="83">
        <v>207</v>
      </c>
      <c r="K279" s="83">
        <v>0</v>
      </c>
      <c r="L279" s="83">
        <v>0</v>
      </c>
    </row>
    <row r="280" spans="1:12" x14ac:dyDescent="0.35">
      <c r="A280" s="81">
        <v>45258</v>
      </c>
      <c r="B280" s="82">
        <v>2.0833333333333332E-2</v>
      </c>
      <c r="C280" s="83">
        <v>8307</v>
      </c>
      <c r="D280" s="83">
        <v>721</v>
      </c>
      <c r="E280" s="83">
        <v>4377</v>
      </c>
      <c r="F280" s="83">
        <v>9478</v>
      </c>
      <c r="G280" s="83">
        <v>195</v>
      </c>
      <c r="H280" s="83">
        <v>4346</v>
      </c>
      <c r="I280" s="83">
        <v>2714</v>
      </c>
      <c r="J280" s="83">
        <v>196</v>
      </c>
      <c r="K280" s="83">
        <v>0</v>
      </c>
      <c r="L280" s="83">
        <v>0</v>
      </c>
    </row>
    <row r="281" spans="1:12" x14ac:dyDescent="0.35">
      <c r="A281" s="81">
        <v>45258</v>
      </c>
      <c r="B281" s="82">
        <v>4.1666666666666664E-2</v>
      </c>
      <c r="C281" s="83">
        <v>8168</v>
      </c>
      <c r="D281" s="83">
        <v>461</v>
      </c>
      <c r="E281" s="83">
        <v>4379</v>
      </c>
      <c r="F281" s="83">
        <v>9326</v>
      </c>
      <c r="G281" s="83">
        <v>195</v>
      </c>
      <c r="H281" s="83">
        <v>4408</v>
      </c>
      <c r="I281" s="83">
        <v>2801</v>
      </c>
      <c r="J281" s="83">
        <v>200</v>
      </c>
      <c r="K281" s="83">
        <v>0</v>
      </c>
      <c r="L281" s="83">
        <v>0</v>
      </c>
    </row>
    <row r="282" spans="1:12" x14ac:dyDescent="0.35">
      <c r="A282" s="81">
        <v>45258</v>
      </c>
      <c r="B282" s="82">
        <v>6.25E-2</v>
      </c>
      <c r="C282" s="83">
        <v>8305</v>
      </c>
      <c r="D282" s="83">
        <v>588</v>
      </c>
      <c r="E282" s="83">
        <v>4378</v>
      </c>
      <c r="F282" s="83">
        <v>8525</v>
      </c>
      <c r="G282" s="83">
        <v>194</v>
      </c>
      <c r="H282" s="83">
        <v>4238</v>
      </c>
      <c r="I282" s="83">
        <v>2808</v>
      </c>
      <c r="J282" s="83">
        <v>210</v>
      </c>
      <c r="K282" s="83">
        <v>0</v>
      </c>
      <c r="L282" s="83">
        <v>0</v>
      </c>
    </row>
    <row r="283" spans="1:12" x14ac:dyDescent="0.35">
      <c r="A283" s="81">
        <v>45258</v>
      </c>
      <c r="B283" s="82">
        <v>8.3333333333333329E-2</v>
      </c>
      <c r="C283" s="83">
        <v>8561</v>
      </c>
      <c r="D283" s="83">
        <v>700</v>
      </c>
      <c r="E283" s="83">
        <v>4385</v>
      </c>
      <c r="F283" s="83">
        <v>7755</v>
      </c>
      <c r="G283" s="83">
        <v>195</v>
      </c>
      <c r="H283" s="83">
        <v>4210</v>
      </c>
      <c r="I283" s="83">
        <v>2806</v>
      </c>
      <c r="J283" s="83">
        <v>182</v>
      </c>
      <c r="K283" s="83">
        <v>0</v>
      </c>
      <c r="L283" s="83">
        <v>0</v>
      </c>
    </row>
    <row r="284" spans="1:12" x14ac:dyDescent="0.35">
      <c r="A284" s="81">
        <v>45258</v>
      </c>
      <c r="B284" s="82">
        <v>0.10416666666666667</v>
      </c>
      <c r="C284" s="83">
        <v>8860</v>
      </c>
      <c r="D284" s="83">
        <v>562</v>
      </c>
      <c r="E284" s="83">
        <v>4383</v>
      </c>
      <c r="F284" s="83">
        <v>7170</v>
      </c>
      <c r="G284" s="83">
        <v>194</v>
      </c>
      <c r="H284" s="83">
        <v>3994</v>
      </c>
      <c r="I284" s="83">
        <v>2812</v>
      </c>
      <c r="J284" s="83">
        <v>193</v>
      </c>
      <c r="K284" s="83">
        <v>0</v>
      </c>
      <c r="L284" s="83">
        <v>0</v>
      </c>
    </row>
    <row r="285" spans="1:12" x14ac:dyDescent="0.35">
      <c r="A285" s="81">
        <v>45258</v>
      </c>
      <c r="B285" s="82">
        <v>0.125</v>
      </c>
      <c r="C285" s="83">
        <v>9170</v>
      </c>
      <c r="D285" s="83">
        <v>580</v>
      </c>
      <c r="E285" s="83">
        <v>4381</v>
      </c>
      <c r="F285" s="83">
        <v>6788</v>
      </c>
      <c r="G285" s="83">
        <v>195</v>
      </c>
      <c r="H285" s="83">
        <v>3936</v>
      </c>
      <c r="I285" s="83">
        <v>2801</v>
      </c>
      <c r="J285" s="83">
        <v>183</v>
      </c>
      <c r="K285" s="83">
        <v>0</v>
      </c>
      <c r="L285" s="83">
        <v>0</v>
      </c>
    </row>
    <row r="286" spans="1:12" x14ac:dyDescent="0.35">
      <c r="A286" s="81">
        <v>45258</v>
      </c>
      <c r="B286" s="82">
        <v>0.14583333333333334</v>
      </c>
      <c r="C286" s="83">
        <v>9429</v>
      </c>
      <c r="D286" s="83">
        <v>663</v>
      </c>
      <c r="E286" s="83">
        <v>4380</v>
      </c>
      <c r="F286" s="83">
        <v>6280</v>
      </c>
      <c r="G286" s="83">
        <v>194</v>
      </c>
      <c r="H286" s="83">
        <v>2784</v>
      </c>
      <c r="I286" s="83">
        <v>2813</v>
      </c>
      <c r="J286" s="83">
        <v>187</v>
      </c>
      <c r="K286" s="83">
        <v>0</v>
      </c>
      <c r="L286" s="83">
        <v>0</v>
      </c>
    </row>
    <row r="287" spans="1:12" x14ac:dyDescent="0.35">
      <c r="A287" s="81">
        <v>45258</v>
      </c>
      <c r="B287" s="82">
        <v>0.16666666666666666</v>
      </c>
      <c r="C287" s="83">
        <v>9935</v>
      </c>
      <c r="D287" s="83">
        <v>729</v>
      </c>
      <c r="E287" s="83">
        <v>4382</v>
      </c>
      <c r="F287" s="83">
        <v>6119</v>
      </c>
      <c r="G287" s="83">
        <v>208</v>
      </c>
      <c r="H287" s="83">
        <v>2668</v>
      </c>
      <c r="I287" s="83">
        <v>2787</v>
      </c>
      <c r="J287" s="83">
        <v>171</v>
      </c>
      <c r="K287" s="83">
        <v>0</v>
      </c>
      <c r="L287" s="83">
        <v>0</v>
      </c>
    </row>
    <row r="288" spans="1:12" x14ac:dyDescent="0.35">
      <c r="A288" s="81">
        <v>45258</v>
      </c>
      <c r="B288" s="82">
        <v>0.1875</v>
      </c>
      <c r="C288" s="83">
        <v>10506</v>
      </c>
      <c r="D288" s="83">
        <v>691</v>
      </c>
      <c r="E288" s="83">
        <v>4377</v>
      </c>
      <c r="F288" s="83">
        <v>6150</v>
      </c>
      <c r="G288" s="83">
        <v>233</v>
      </c>
      <c r="H288" s="83">
        <v>1366</v>
      </c>
      <c r="I288" s="83">
        <v>2778</v>
      </c>
      <c r="J288" s="83">
        <v>198</v>
      </c>
      <c r="K288" s="83">
        <v>0</v>
      </c>
      <c r="L288" s="83">
        <v>0</v>
      </c>
    </row>
    <row r="289" spans="1:12" x14ac:dyDescent="0.35">
      <c r="A289" s="81">
        <v>45258</v>
      </c>
      <c r="B289" s="82">
        <v>0.20833333333333334</v>
      </c>
      <c r="C289" s="83">
        <v>11502</v>
      </c>
      <c r="D289" s="83">
        <v>814</v>
      </c>
      <c r="E289" s="83">
        <v>4379</v>
      </c>
      <c r="F289" s="83">
        <v>6061</v>
      </c>
      <c r="G289" s="83">
        <v>255</v>
      </c>
      <c r="H289" s="83">
        <v>1304</v>
      </c>
      <c r="I289" s="83">
        <v>2767</v>
      </c>
      <c r="J289" s="83">
        <v>188</v>
      </c>
      <c r="K289" s="83">
        <v>0</v>
      </c>
      <c r="L289" s="83">
        <v>0</v>
      </c>
    </row>
    <row r="290" spans="1:12" x14ac:dyDescent="0.35">
      <c r="A290" s="81">
        <v>45258</v>
      </c>
      <c r="B290" s="82">
        <v>0.22916666666666666</v>
      </c>
      <c r="C290" s="83">
        <v>12648</v>
      </c>
      <c r="D290" s="83">
        <v>932</v>
      </c>
      <c r="E290" s="83">
        <v>4374</v>
      </c>
      <c r="F290" s="83">
        <v>5915</v>
      </c>
      <c r="G290" s="83">
        <v>291</v>
      </c>
      <c r="H290" s="83">
        <v>1210</v>
      </c>
      <c r="I290" s="83">
        <v>2772</v>
      </c>
      <c r="J290" s="83">
        <v>243</v>
      </c>
      <c r="K290" s="83">
        <v>0</v>
      </c>
      <c r="L290" s="83">
        <v>42</v>
      </c>
    </row>
    <row r="291" spans="1:12" x14ac:dyDescent="0.35">
      <c r="A291" s="81">
        <v>45259</v>
      </c>
      <c r="B291" s="82">
        <v>0.25</v>
      </c>
      <c r="C291" s="83">
        <v>14200</v>
      </c>
      <c r="D291" s="83">
        <v>811</v>
      </c>
      <c r="E291" s="83">
        <v>4375</v>
      </c>
      <c r="F291" s="83">
        <v>5342</v>
      </c>
      <c r="G291" s="83">
        <v>315</v>
      </c>
      <c r="H291" s="83">
        <v>1206</v>
      </c>
      <c r="I291" s="83">
        <v>2781</v>
      </c>
      <c r="J291" s="83">
        <v>206</v>
      </c>
      <c r="K291" s="83">
        <v>0</v>
      </c>
      <c r="L291" s="83">
        <v>54</v>
      </c>
    </row>
    <row r="292" spans="1:12" x14ac:dyDescent="0.35">
      <c r="A292" s="81">
        <v>45259</v>
      </c>
      <c r="B292" s="82">
        <v>0.27083333333333331</v>
      </c>
      <c r="C292" s="83">
        <v>15593</v>
      </c>
      <c r="D292" s="83">
        <v>784</v>
      </c>
      <c r="E292" s="83">
        <v>4375</v>
      </c>
      <c r="F292" s="83">
        <v>4871</v>
      </c>
      <c r="G292" s="83">
        <v>333</v>
      </c>
      <c r="H292" s="83">
        <v>1732</v>
      </c>
      <c r="I292" s="83">
        <v>2782</v>
      </c>
      <c r="J292" s="83">
        <v>260</v>
      </c>
      <c r="K292" s="83">
        <v>0</v>
      </c>
      <c r="L292" s="83">
        <v>64</v>
      </c>
    </row>
    <row r="293" spans="1:12" x14ac:dyDescent="0.35">
      <c r="A293" s="81">
        <v>45259</v>
      </c>
      <c r="B293" s="82">
        <v>0.29166666666666669</v>
      </c>
      <c r="C293" s="83">
        <v>16916</v>
      </c>
      <c r="D293" s="83">
        <v>921</v>
      </c>
      <c r="E293" s="83">
        <v>4374</v>
      </c>
      <c r="F293" s="83">
        <v>4604</v>
      </c>
      <c r="G293" s="83">
        <v>343</v>
      </c>
      <c r="H293" s="83">
        <v>1858</v>
      </c>
      <c r="I293" s="83">
        <v>2803</v>
      </c>
      <c r="J293" s="83">
        <v>391</v>
      </c>
      <c r="K293" s="83">
        <v>0</v>
      </c>
      <c r="L293" s="83">
        <v>0</v>
      </c>
    </row>
    <row r="294" spans="1:12" x14ac:dyDescent="0.35">
      <c r="A294" s="81">
        <v>45259</v>
      </c>
      <c r="B294" s="82">
        <v>0.3125</v>
      </c>
      <c r="C294" s="83">
        <v>17854</v>
      </c>
      <c r="D294" s="83">
        <v>959</v>
      </c>
      <c r="E294" s="83">
        <v>4372</v>
      </c>
      <c r="F294" s="83">
        <v>4032</v>
      </c>
      <c r="G294" s="83">
        <v>392</v>
      </c>
      <c r="H294" s="83">
        <v>2468</v>
      </c>
      <c r="I294" s="83">
        <v>2808</v>
      </c>
      <c r="J294" s="83">
        <v>622</v>
      </c>
      <c r="K294" s="83">
        <v>0</v>
      </c>
      <c r="L294" s="83">
        <v>126</v>
      </c>
    </row>
    <row r="295" spans="1:12" x14ac:dyDescent="0.35">
      <c r="A295" s="81">
        <v>45259</v>
      </c>
      <c r="B295" s="82">
        <v>0.33333333333333331</v>
      </c>
      <c r="C295" s="83">
        <v>18575</v>
      </c>
      <c r="D295" s="83">
        <v>960</v>
      </c>
      <c r="E295" s="83">
        <v>4373</v>
      </c>
      <c r="F295" s="83">
        <v>3451</v>
      </c>
      <c r="G295" s="83">
        <v>392</v>
      </c>
      <c r="H295" s="83">
        <v>2616</v>
      </c>
      <c r="I295" s="83">
        <v>2810</v>
      </c>
      <c r="J295" s="83">
        <v>799</v>
      </c>
      <c r="K295" s="83">
        <v>128</v>
      </c>
      <c r="L295" s="83">
        <v>152</v>
      </c>
    </row>
    <row r="296" spans="1:12" x14ac:dyDescent="0.35">
      <c r="A296" s="81">
        <v>45259</v>
      </c>
      <c r="B296" s="82">
        <v>0.35416666666666669</v>
      </c>
      <c r="C296" s="83">
        <v>19179</v>
      </c>
      <c r="D296" s="83">
        <v>960</v>
      </c>
      <c r="E296" s="83">
        <v>4378</v>
      </c>
      <c r="F296" s="83">
        <v>3355</v>
      </c>
      <c r="G296" s="83">
        <v>404</v>
      </c>
      <c r="H296" s="83">
        <v>3968</v>
      </c>
      <c r="I296" s="83">
        <v>2813</v>
      </c>
      <c r="J296" s="83">
        <v>668</v>
      </c>
      <c r="K296" s="83">
        <v>721</v>
      </c>
      <c r="L296" s="83">
        <v>280</v>
      </c>
    </row>
    <row r="297" spans="1:12" x14ac:dyDescent="0.35">
      <c r="A297" s="81">
        <v>45259</v>
      </c>
      <c r="B297" s="82">
        <v>0.375</v>
      </c>
      <c r="C297" s="83">
        <v>19735</v>
      </c>
      <c r="D297" s="83">
        <v>960</v>
      </c>
      <c r="E297" s="83">
        <v>4384</v>
      </c>
      <c r="F297" s="83">
        <v>3300</v>
      </c>
      <c r="G297" s="83">
        <v>619</v>
      </c>
      <c r="H297" s="83">
        <v>4036</v>
      </c>
      <c r="I297" s="83">
        <v>2802</v>
      </c>
      <c r="J297" s="83">
        <v>474</v>
      </c>
      <c r="K297" s="83">
        <v>1645</v>
      </c>
      <c r="L297" s="83">
        <v>120</v>
      </c>
    </row>
    <row r="298" spans="1:12" x14ac:dyDescent="0.35">
      <c r="A298" s="81">
        <v>45259</v>
      </c>
      <c r="B298" s="82">
        <v>0.39583333333333331</v>
      </c>
      <c r="C298" s="83">
        <v>20211</v>
      </c>
      <c r="D298" s="83">
        <v>962</v>
      </c>
      <c r="E298" s="83">
        <v>4385</v>
      </c>
      <c r="F298" s="83">
        <v>3180</v>
      </c>
      <c r="G298" s="83">
        <v>517</v>
      </c>
      <c r="H298" s="83">
        <v>4086</v>
      </c>
      <c r="I298" s="83">
        <v>2812</v>
      </c>
      <c r="J298" s="83">
        <v>404</v>
      </c>
      <c r="K298" s="83">
        <v>2565</v>
      </c>
      <c r="L298" s="83">
        <v>220</v>
      </c>
    </row>
    <row r="299" spans="1:12" x14ac:dyDescent="0.35">
      <c r="A299" s="81">
        <v>45259</v>
      </c>
      <c r="B299" s="82">
        <v>0.41666666666666669</v>
      </c>
      <c r="C299" s="83">
        <v>20702</v>
      </c>
      <c r="D299" s="83">
        <v>961</v>
      </c>
      <c r="E299" s="83">
        <v>4391</v>
      </c>
      <c r="F299" s="83">
        <v>3312</v>
      </c>
      <c r="G299" s="83">
        <v>475</v>
      </c>
      <c r="H299" s="83">
        <v>4086</v>
      </c>
      <c r="I299" s="83">
        <v>2773</v>
      </c>
      <c r="J299" s="83">
        <v>418</v>
      </c>
      <c r="K299" s="83">
        <v>3171</v>
      </c>
      <c r="L299" s="83">
        <v>122</v>
      </c>
    </row>
    <row r="300" spans="1:12" x14ac:dyDescent="0.35">
      <c r="A300" s="81">
        <v>45259</v>
      </c>
      <c r="B300" s="82">
        <v>0.4375</v>
      </c>
      <c r="C300" s="83">
        <v>21178</v>
      </c>
      <c r="D300" s="83">
        <v>961</v>
      </c>
      <c r="E300" s="83">
        <v>4388</v>
      </c>
      <c r="F300" s="83">
        <v>3571</v>
      </c>
      <c r="G300" s="83">
        <v>365</v>
      </c>
      <c r="H300" s="83">
        <v>3766</v>
      </c>
      <c r="I300" s="83">
        <v>2753</v>
      </c>
      <c r="J300" s="83">
        <v>390</v>
      </c>
      <c r="K300" s="83">
        <v>3658</v>
      </c>
      <c r="L300" s="83">
        <v>234</v>
      </c>
    </row>
    <row r="301" spans="1:12" x14ac:dyDescent="0.35">
      <c r="A301" s="81">
        <v>45259</v>
      </c>
      <c r="B301" s="82">
        <v>0.45833333333333331</v>
      </c>
      <c r="C301" s="83">
        <v>21678</v>
      </c>
      <c r="D301" s="83">
        <v>963</v>
      </c>
      <c r="E301" s="83">
        <v>4387</v>
      </c>
      <c r="F301" s="83">
        <v>3353</v>
      </c>
      <c r="G301" s="83">
        <v>349</v>
      </c>
      <c r="H301" s="83">
        <v>3768</v>
      </c>
      <c r="I301" s="83">
        <v>2754</v>
      </c>
      <c r="J301" s="83">
        <v>284</v>
      </c>
      <c r="K301" s="83">
        <v>4014</v>
      </c>
      <c r="L301" s="83">
        <v>358</v>
      </c>
    </row>
    <row r="302" spans="1:12" x14ac:dyDescent="0.35">
      <c r="A302" s="81">
        <v>45259</v>
      </c>
      <c r="B302" s="82">
        <v>0.47916666666666669</v>
      </c>
      <c r="C302" s="83">
        <v>22149</v>
      </c>
      <c r="D302" s="83">
        <v>960</v>
      </c>
      <c r="E302" s="83">
        <v>4404</v>
      </c>
      <c r="F302" s="83">
        <v>2977</v>
      </c>
      <c r="G302" s="83">
        <v>335</v>
      </c>
      <c r="H302" s="83">
        <v>4204</v>
      </c>
      <c r="I302" s="83">
        <v>2776</v>
      </c>
      <c r="J302" s="83">
        <v>326</v>
      </c>
      <c r="K302" s="83">
        <v>3886</v>
      </c>
      <c r="L302" s="83">
        <v>482</v>
      </c>
    </row>
    <row r="303" spans="1:12" x14ac:dyDescent="0.35">
      <c r="A303" s="81">
        <v>45259</v>
      </c>
      <c r="B303" s="82">
        <v>0.5</v>
      </c>
      <c r="C303" s="83">
        <v>22653</v>
      </c>
      <c r="D303" s="83">
        <v>958</v>
      </c>
      <c r="E303" s="83">
        <v>4478</v>
      </c>
      <c r="F303" s="83">
        <v>2915</v>
      </c>
      <c r="G303" s="83">
        <v>314</v>
      </c>
      <c r="H303" s="83">
        <v>4214</v>
      </c>
      <c r="I303" s="83">
        <v>2782</v>
      </c>
      <c r="J303" s="83">
        <v>340</v>
      </c>
      <c r="K303" s="83">
        <v>3746</v>
      </c>
      <c r="L303" s="83">
        <v>412</v>
      </c>
    </row>
    <row r="304" spans="1:12" x14ac:dyDescent="0.35">
      <c r="A304" s="81">
        <v>45259</v>
      </c>
      <c r="B304" s="82">
        <v>0.52083333333333337</v>
      </c>
      <c r="C304" s="83">
        <v>22940</v>
      </c>
      <c r="D304" s="83">
        <v>961</v>
      </c>
      <c r="E304" s="83">
        <v>4485</v>
      </c>
      <c r="F304" s="83">
        <v>2953</v>
      </c>
      <c r="G304" s="83">
        <v>444</v>
      </c>
      <c r="H304" s="83">
        <v>4202</v>
      </c>
      <c r="I304" s="83">
        <v>2772</v>
      </c>
      <c r="J304" s="83">
        <v>442</v>
      </c>
      <c r="K304" s="83">
        <v>3447</v>
      </c>
      <c r="L304" s="83">
        <v>226</v>
      </c>
    </row>
    <row r="305" spans="1:12" x14ac:dyDescent="0.35">
      <c r="A305" s="81">
        <v>45259</v>
      </c>
      <c r="B305" s="82">
        <v>0.54166666666666663</v>
      </c>
      <c r="C305" s="83">
        <v>22515</v>
      </c>
      <c r="D305" s="83">
        <v>960</v>
      </c>
      <c r="E305" s="83">
        <v>4477</v>
      </c>
      <c r="F305" s="83">
        <v>2913</v>
      </c>
      <c r="G305" s="83">
        <v>454</v>
      </c>
      <c r="H305" s="83">
        <v>4210</v>
      </c>
      <c r="I305" s="83">
        <v>2798</v>
      </c>
      <c r="J305" s="83">
        <v>517</v>
      </c>
      <c r="K305" s="83">
        <v>3357</v>
      </c>
      <c r="L305" s="83">
        <v>414</v>
      </c>
    </row>
    <row r="306" spans="1:12" x14ac:dyDescent="0.35">
      <c r="A306" s="81">
        <v>45259</v>
      </c>
      <c r="B306" s="82">
        <v>0.5625</v>
      </c>
      <c r="C306" s="83">
        <v>21868</v>
      </c>
      <c r="D306" s="83">
        <v>960</v>
      </c>
      <c r="E306" s="83">
        <v>4472</v>
      </c>
      <c r="F306" s="83">
        <v>3121</v>
      </c>
      <c r="G306" s="83">
        <v>623</v>
      </c>
      <c r="H306" s="83">
        <v>4472</v>
      </c>
      <c r="I306" s="83">
        <v>2793</v>
      </c>
      <c r="J306" s="83">
        <v>538</v>
      </c>
      <c r="K306" s="83">
        <v>2825</v>
      </c>
      <c r="L306" s="83">
        <v>540</v>
      </c>
    </row>
    <row r="307" spans="1:12" x14ac:dyDescent="0.35">
      <c r="A307" s="81">
        <v>45259</v>
      </c>
      <c r="B307" s="82">
        <v>0.58333333333333337</v>
      </c>
      <c r="C307" s="83">
        <v>21365</v>
      </c>
      <c r="D307" s="83">
        <v>957</v>
      </c>
      <c r="E307" s="83">
        <v>4475</v>
      </c>
      <c r="F307" s="83">
        <v>3140</v>
      </c>
      <c r="G307" s="83">
        <v>666</v>
      </c>
      <c r="H307" s="83">
        <v>4476</v>
      </c>
      <c r="I307" s="83">
        <v>2811</v>
      </c>
      <c r="J307" s="83">
        <v>779</v>
      </c>
      <c r="K307" s="83">
        <v>1660</v>
      </c>
      <c r="L307" s="83">
        <v>780</v>
      </c>
    </row>
    <row r="308" spans="1:12" x14ac:dyDescent="0.35">
      <c r="A308" s="81">
        <v>45259</v>
      </c>
      <c r="B308" s="82">
        <v>0.60416666666666663</v>
      </c>
      <c r="C308" s="83">
        <v>21369</v>
      </c>
      <c r="D308" s="83">
        <v>962</v>
      </c>
      <c r="E308" s="83">
        <v>4478</v>
      </c>
      <c r="F308" s="83">
        <v>3099</v>
      </c>
      <c r="G308" s="83">
        <v>683</v>
      </c>
      <c r="H308" s="83">
        <v>4412</v>
      </c>
      <c r="I308" s="83">
        <v>2811</v>
      </c>
      <c r="J308" s="83">
        <v>1067</v>
      </c>
      <c r="K308" s="83">
        <v>1074</v>
      </c>
      <c r="L308" s="83">
        <v>1234</v>
      </c>
    </row>
    <row r="309" spans="1:12" x14ac:dyDescent="0.35">
      <c r="A309" s="81">
        <v>45259</v>
      </c>
      <c r="B309" s="82">
        <v>0.625</v>
      </c>
      <c r="C309" s="83">
        <v>22045</v>
      </c>
      <c r="D309" s="83">
        <v>961</v>
      </c>
      <c r="E309" s="83">
        <v>4478</v>
      </c>
      <c r="F309" s="83">
        <v>3278</v>
      </c>
      <c r="G309" s="83">
        <v>695</v>
      </c>
      <c r="H309" s="83">
        <v>4452</v>
      </c>
      <c r="I309" s="83">
        <v>2807</v>
      </c>
      <c r="J309" s="83">
        <v>1076</v>
      </c>
      <c r="K309" s="83">
        <v>382</v>
      </c>
      <c r="L309" s="83">
        <v>1244</v>
      </c>
    </row>
    <row r="310" spans="1:12" x14ac:dyDescent="0.35">
      <c r="A310" s="81">
        <v>45259</v>
      </c>
      <c r="B310" s="82">
        <v>0.64583333333333337</v>
      </c>
      <c r="C310" s="83">
        <v>22170</v>
      </c>
      <c r="D310" s="83">
        <v>961</v>
      </c>
      <c r="E310" s="83">
        <v>4482</v>
      </c>
      <c r="F310" s="83">
        <v>3217</v>
      </c>
      <c r="G310" s="83">
        <v>759</v>
      </c>
      <c r="H310" s="83">
        <v>5324</v>
      </c>
      <c r="I310" s="83">
        <v>2826</v>
      </c>
      <c r="J310" s="83">
        <v>1206</v>
      </c>
      <c r="K310" s="83">
        <v>30</v>
      </c>
      <c r="L310" s="83">
        <v>1370</v>
      </c>
    </row>
    <row r="311" spans="1:12" x14ac:dyDescent="0.35">
      <c r="A311" s="81">
        <v>45259</v>
      </c>
      <c r="B311" s="82">
        <v>0.66666666666666663</v>
      </c>
      <c r="C311" s="83">
        <v>22422</v>
      </c>
      <c r="D311" s="83">
        <v>960</v>
      </c>
      <c r="E311" s="83">
        <v>4479</v>
      </c>
      <c r="F311" s="83">
        <v>3371</v>
      </c>
      <c r="G311" s="83">
        <v>727</v>
      </c>
      <c r="H311" s="83">
        <v>5354</v>
      </c>
      <c r="I311" s="83">
        <v>2880</v>
      </c>
      <c r="J311" s="83">
        <v>1789</v>
      </c>
      <c r="K311" s="83">
        <v>0</v>
      </c>
      <c r="L311" s="83">
        <v>1468</v>
      </c>
    </row>
    <row r="312" spans="1:12" x14ac:dyDescent="0.35">
      <c r="A312" s="81">
        <v>45259</v>
      </c>
      <c r="B312" s="82">
        <v>0.6875</v>
      </c>
      <c r="C312" s="83">
        <v>22160</v>
      </c>
      <c r="D312" s="83">
        <v>960</v>
      </c>
      <c r="E312" s="83">
        <v>4481</v>
      </c>
      <c r="F312" s="83">
        <v>3713</v>
      </c>
      <c r="G312" s="83">
        <v>728</v>
      </c>
      <c r="H312" s="83">
        <v>5422</v>
      </c>
      <c r="I312" s="83">
        <v>2967</v>
      </c>
      <c r="J312" s="83">
        <v>2167</v>
      </c>
      <c r="K312" s="83">
        <v>0</v>
      </c>
      <c r="L312" s="83">
        <v>1138</v>
      </c>
    </row>
    <row r="313" spans="1:12" x14ac:dyDescent="0.35">
      <c r="A313" s="81">
        <v>45259</v>
      </c>
      <c r="B313" s="82">
        <v>0.70833333333333337</v>
      </c>
      <c r="C313" s="83">
        <v>21650</v>
      </c>
      <c r="D313" s="83">
        <v>961</v>
      </c>
      <c r="E313" s="83">
        <v>4481</v>
      </c>
      <c r="F313" s="83">
        <v>4006</v>
      </c>
      <c r="G313" s="83">
        <v>741</v>
      </c>
      <c r="H313" s="83">
        <v>5420</v>
      </c>
      <c r="I313" s="83">
        <v>3006</v>
      </c>
      <c r="J313" s="83">
        <v>1940</v>
      </c>
      <c r="K313" s="83">
        <v>0</v>
      </c>
      <c r="L313" s="83">
        <v>1454</v>
      </c>
    </row>
    <row r="314" spans="1:12" x14ac:dyDescent="0.35">
      <c r="A314" s="81">
        <v>45259</v>
      </c>
      <c r="B314" s="82">
        <v>0.72916666666666663</v>
      </c>
      <c r="C314" s="83">
        <v>22150</v>
      </c>
      <c r="D314" s="83">
        <v>961</v>
      </c>
      <c r="E314" s="83">
        <v>4481</v>
      </c>
      <c r="F314" s="83">
        <v>3960</v>
      </c>
      <c r="G314" s="83">
        <v>838</v>
      </c>
      <c r="H314" s="83">
        <v>5550</v>
      </c>
      <c r="I314" s="83">
        <v>3029</v>
      </c>
      <c r="J314" s="83">
        <v>1428</v>
      </c>
      <c r="K314" s="83">
        <v>0</v>
      </c>
      <c r="L314" s="83">
        <v>1358</v>
      </c>
    </row>
    <row r="315" spans="1:12" x14ac:dyDescent="0.35">
      <c r="A315" s="81">
        <v>45259</v>
      </c>
      <c r="B315" s="82">
        <v>0.75</v>
      </c>
      <c r="C315" s="83">
        <v>22630</v>
      </c>
      <c r="D315" s="83">
        <v>957</v>
      </c>
      <c r="E315" s="83">
        <v>4484</v>
      </c>
      <c r="F315" s="83">
        <v>4008</v>
      </c>
      <c r="G315" s="83">
        <v>818</v>
      </c>
      <c r="H315" s="83">
        <v>5540</v>
      </c>
      <c r="I315" s="83">
        <v>3004</v>
      </c>
      <c r="J315" s="83">
        <v>874</v>
      </c>
      <c r="K315" s="83">
        <v>0</v>
      </c>
      <c r="L315" s="83">
        <v>1424</v>
      </c>
    </row>
    <row r="316" spans="1:12" x14ac:dyDescent="0.35">
      <c r="A316" s="81">
        <v>45259</v>
      </c>
      <c r="B316" s="82">
        <v>0.77083333333333337</v>
      </c>
      <c r="C316" s="83">
        <v>23389</v>
      </c>
      <c r="D316" s="83">
        <v>958</v>
      </c>
      <c r="E316" s="83">
        <v>4483</v>
      </c>
      <c r="F316" s="83">
        <v>3999</v>
      </c>
      <c r="G316" s="83">
        <v>629</v>
      </c>
      <c r="H316" s="83">
        <v>5092</v>
      </c>
      <c r="I316" s="83">
        <v>2991</v>
      </c>
      <c r="J316" s="83">
        <v>429</v>
      </c>
      <c r="K316" s="83">
        <v>0</v>
      </c>
      <c r="L316" s="83">
        <v>1060</v>
      </c>
    </row>
    <row r="317" spans="1:12" x14ac:dyDescent="0.35">
      <c r="A317" s="81">
        <v>45259</v>
      </c>
      <c r="B317" s="82">
        <v>0.79166666666666663</v>
      </c>
      <c r="C317" s="83">
        <v>23456</v>
      </c>
      <c r="D317" s="83">
        <v>960</v>
      </c>
      <c r="E317" s="83">
        <v>4485</v>
      </c>
      <c r="F317" s="83">
        <v>3730</v>
      </c>
      <c r="G317" s="83">
        <v>585</v>
      </c>
      <c r="H317" s="83">
        <v>5188</v>
      </c>
      <c r="I317" s="83">
        <v>3014</v>
      </c>
      <c r="J317" s="83">
        <v>372</v>
      </c>
      <c r="K317" s="83">
        <v>0</v>
      </c>
      <c r="L317" s="83">
        <v>242</v>
      </c>
    </row>
    <row r="318" spans="1:12" x14ac:dyDescent="0.35">
      <c r="A318" s="81">
        <v>45259</v>
      </c>
      <c r="B318" s="82">
        <v>0.8125</v>
      </c>
      <c r="C318" s="83">
        <v>23293</v>
      </c>
      <c r="D318" s="83">
        <v>961</v>
      </c>
      <c r="E318" s="83">
        <v>4486</v>
      </c>
      <c r="F318" s="83">
        <v>3475</v>
      </c>
      <c r="G318" s="83">
        <v>275</v>
      </c>
      <c r="H318" s="83">
        <v>4646</v>
      </c>
      <c r="I318" s="83">
        <v>2984</v>
      </c>
      <c r="J318" s="83">
        <v>511</v>
      </c>
      <c r="K318" s="83">
        <v>0</v>
      </c>
      <c r="L318" s="83">
        <v>34</v>
      </c>
    </row>
    <row r="319" spans="1:12" x14ac:dyDescent="0.35">
      <c r="A319" s="81">
        <v>45259</v>
      </c>
      <c r="B319" s="82">
        <v>0.83333333333333337</v>
      </c>
      <c r="C319" s="83">
        <v>22718</v>
      </c>
      <c r="D319" s="83">
        <v>959</v>
      </c>
      <c r="E319" s="83">
        <v>4489</v>
      </c>
      <c r="F319" s="83">
        <v>3267</v>
      </c>
      <c r="G319" s="83">
        <v>267</v>
      </c>
      <c r="H319" s="83">
        <v>4576</v>
      </c>
      <c r="I319" s="83">
        <v>3007</v>
      </c>
      <c r="J319" s="83">
        <v>386</v>
      </c>
      <c r="K319" s="83">
        <v>0</v>
      </c>
      <c r="L319" s="83">
        <v>92</v>
      </c>
    </row>
    <row r="320" spans="1:12" x14ac:dyDescent="0.35">
      <c r="A320" s="81">
        <v>45259</v>
      </c>
      <c r="B320" s="82">
        <v>0.85416666666666663</v>
      </c>
      <c r="C320" s="83">
        <v>23326</v>
      </c>
      <c r="D320" s="83">
        <v>963</v>
      </c>
      <c r="E320" s="83">
        <v>4495</v>
      </c>
      <c r="F320" s="83">
        <v>3347</v>
      </c>
      <c r="G320" s="83">
        <v>249</v>
      </c>
      <c r="H320" s="83">
        <v>2168</v>
      </c>
      <c r="I320" s="83">
        <v>2915</v>
      </c>
      <c r="J320" s="83">
        <v>389</v>
      </c>
      <c r="K320" s="83">
        <v>0</v>
      </c>
      <c r="L320" s="83">
        <v>184</v>
      </c>
    </row>
    <row r="321" spans="1:12" x14ac:dyDescent="0.35">
      <c r="A321" s="81">
        <v>45259</v>
      </c>
      <c r="B321" s="82">
        <v>0.875</v>
      </c>
      <c r="C321" s="83">
        <v>21988</v>
      </c>
      <c r="D321" s="83">
        <v>961</v>
      </c>
      <c r="E321" s="83">
        <v>4500</v>
      </c>
      <c r="F321" s="83">
        <v>3691</v>
      </c>
      <c r="G321" s="83">
        <v>230</v>
      </c>
      <c r="H321" s="83">
        <v>1814</v>
      </c>
      <c r="I321" s="83">
        <v>2879</v>
      </c>
      <c r="J321" s="83">
        <v>330</v>
      </c>
      <c r="K321" s="83">
        <v>0</v>
      </c>
      <c r="L321" s="83">
        <v>0</v>
      </c>
    </row>
    <row r="322" spans="1:12" x14ac:dyDescent="0.35">
      <c r="A322" s="81">
        <v>45259</v>
      </c>
      <c r="B322" s="82">
        <v>0.89583333333333337</v>
      </c>
      <c r="C322" s="83">
        <v>22620</v>
      </c>
      <c r="D322" s="83">
        <v>962</v>
      </c>
      <c r="E322" s="83">
        <v>4501</v>
      </c>
      <c r="F322" s="83">
        <v>3731</v>
      </c>
      <c r="G322" s="83">
        <v>228</v>
      </c>
      <c r="H322" s="83">
        <v>684</v>
      </c>
      <c r="I322" s="83">
        <v>2896</v>
      </c>
      <c r="J322" s="83">
        <v>358</v>
      </c>
      <c r="K322" s="83">
        <v>0</v>
      </c>
      <c r="L322" s="83">
        <v>0</v>
      </c>
    </row>
    <row r="323" spans="1:12" x14ac:dyDescent="0.35">
      <c r="A323" s="81">
        <v>45259</v>
      </c>
      <c r="B323" s="82">
        <v>0.91666666666666663</v>
      </c>
      <c r="C323" s="83">
        <v>21345</v>
      </c>
      <c r="D323" s="83">
        <v>961</v>
      </c>
      <c r="E323" s="83">
        <v>4497</v>
      </c>
      <c r="F323" s="83">
        <v>4115</v>
      </c>
      <c r="G323" s="83">
        <v>228</v>
      </c>
      <c r="H323" s="83">
        <v>604</v>
      </c>
      <c r="I323" s="83">
        <v>2955</v>
      </c>
      <c r="J323" s="83">
        <v>318</v>
      </c>
      <c r="K323" s="83">
        <v>0</v>
      </c>
      <c r="L323" s="83">
        <v>0</v>
      </c>
    </row>
    <row r="324" spans="1:12" x14ac:dyDescent="0.35">
      <c r="A324" s="81">
        <v>45259</v>
      </c>
      <c r="B324" s="82">
        <v>0.9375</v>
      </c>
      <c r="C324" s="83">
        <v>20940</v>
      </c>
      <c r="D324" s="83">
        <v>962</v>
      </c>
      <c r="E324" s="83">
        <v>4498</v>
      </c>
      <c r="F324" s="83">
        <v>4457</v>
      </c>
      <c r="G324" s="83">
        <v>214</v>
      </c>
      <c r="H324" s="83">
        <v>228</v>
      </c>
      <c r="I324" s="83">
        <v>2977</v>
      </c>
      <c r="J324" s="83">
        <v>321</v>
      </c>
      <c r="K324" s="83">
        <v>0</v>
      </c>
      <c r="L324" s="83">
        <v>0</v>
      </c>
    </row>
    <row r="325" spans="1:12" x14ac:dyDescent="0.35">
      <c r="A325" s="81">
        <v>45259</v>
      </c>
      <c r="B325" s="82">
        <v>0.95833333333333337</v>
      </c>
      <c r="C325" s="83">
        <v>20193</v>
      </c>
      <c r="D325" s="83">
        <v>960</v>
      </c>
      <c r="E325" s="83">
        <v>4493</v>
      </c>
      <c r="F325" s="83">
        <v>4486</v>
      </c>
      <c r="G325" s="83">
        <v>214</v>
      </c>
      <c r="H325" s="83">
        <v>180</v>
      </c>
      <c r="I325" s="83">
        <v>2988</v>
      </c>
      <c r="J325" s="83">
        <v>336</v>
      </c>
      <c r="K325" s="83">
        <v>0</v>
      </c>
      <c r="L325" s="83">
        <v>0</v>
      </c>
    </row>
    <row r="326" spans="1:12" x14ac:dyDescent="0.35">
      <c r="A326" s="81">
        <v>45259</v>
      </c>
      <c r="B326" s="82">
        <v>0.97916666666666663</v>
      </c>
      <c r="C326" s="83">
        <v>20217</v>
      </c>
      <c r="D326" s="83">
        <v>962</v>
      </c>
      <c r="E326" s="83">
        <v>4490</v>
      </c>
      <c r="F326" s="83">
        <v>4407</v>
      </c>
      <c r="G326" s="83">
        <v>210</v>
      </c>
      <c r="H326" s="83">
        <v>0</v>
      </c>
      <c r="I326" s="83">
        <v>2989</v>
      </c>
      <c r="J326" s="83">
        <v>322</v>
      </c>
      <c r="K326" s="83">
        <v>0</v>
      </c>
      <c r="L326" s="83">
        <v>0</v>
      </c>
    </row>
    <row r="327" spans="1:12" x14ac:dyDescent="0.35">
      <c r="A327" s="81">
        <v>45259</v>
      </c>
      <c r="B327" s="82">
        <v>0</v>
      </c>
      <c r="C327" s="83">
        <v>20431</v>
      </c>
      <c r="D327" s="83">
        <v>959</v>
      </c>
      <c r="E327" s="83">
        <v>4492</v>
      </c>
      <c r="F327" s="83">
        <v>4573</v>
      </c>
      <c r="G327" s="83">
        <v>191</v>
      </c>
      <c r="H327" s="83">
        <v>0</v>
      </c>
      <c r="I327" s="83">
        <v>2988</v>
      </c>
      <c r="J327" s="83">
        <v>288</v>
      </c>
      <c r="K327" s="83">
        <v>0</v>
      </c>
      <c r="L327" s="83">
        <v>0</v>
      </c>
    </row>
    <row r="328" spans="1:12" x14ac:dyDescent="0.35">
      <c r="A328" s="81">
        <v>45259</v>
      </c>
      <c r="B328" s="82">
        <v>2.0833333333333332E-2</v>
      </c>
      <c r="C328" s="83">
        <v>20207</v>
      </c>
      <c r="D328" s="83">
        <v>905</v>
      </c>
      <c r="E328" s="83">
        <v>4490</v>
      </c>
      <c r="F328" s="83">
        <v>4623</v>
      </c>
      <c r="G328" s="83">
        <v>190</v>
      </c>
      <c r="H328" s="83">
        <v>0</v>
      </c>
      <c r="I328" s="83">
        <v>2993</v>
      </c>
      <c r="J328" s="83">
        <v>222</v>
      </c>
      <c r="K328" s="83">
        <v>0</v>
      </c>
      <c r="L328" s="83">
        <v>0</v>
      </c>
    </row>
    <row r="329" spans="1:12" x14ac:dyDescent="0.35">
      <c r="A329" s="81">
        <v>45259</v>
      </c>
      <c r="B329" s="82">
        <v>4.1666666666666664E-2</v>
      </c>
      <c r="C329" s="83">
        <v>19518</v>
      </c>
      <c r="D329" s="83">
        <v>926</v>
      </c>
      <c r="E329" s="83">
        <v>4488</v>
      </c>
      <c r="F329" s="83">
        <v>4542</v>
      </c>
      <c r="G329" s="83">
        <v>189</v>
      </c>
      <c r="H329" s="83">
        <v>0</v>
      </c>
      <c r="I329" s="83">
        <v>2987</v>
      </c>
      <c r="J329" s="83">
        <v>194</v>
      </c>
      <c r="K329" s="83">
        <v>0</v>
      </c>
      <c r="L329" s="83">
        <v>0</v>
      </c>
    </row>
    <row r="330" spans="1:12" x14ac:dyDescent="0.35">
      <c r="A330" s="81">
        <v>45259</v>
      </c>
      <c r="B330" s="82">
        <v>6.25E-2</v>
      </c>
      <c r="C330" s="83">
        <v>18839</v>
      </c>
      <c r="D330" s="83">
        <v>900</v>
      </c>
      <c r="E330" s="83">
        <v>4476</v>
      </c>
      <c r="F330" s="83">
        <v>4853</v>
      </c>
      <c r="G330" s="83">
        <v>188</v>
      </c>
      <c r="H330" s="83">
        <v>0</v>
      </c>
      <c r="I330" s="83">
        <v>2982</v>
      </c>
      <c r="J330" s="83">
        <v>178</v>
      </c>
      <c r="K330" s="83">
        <v>0</v>
      </c>
      <c r="L330" s="83">
        <v>0</v>
      </c>
    </row>
    <row r="331" spans="1:12" x14ac:dyDescent="0.35">
      <c r="A331" s="81">
        <v>45259</v>
      </c>
      <c r="B331" s="82">
        <v>8.3333333333333329E-2</v>
      </c>
      <c r="C331" s="83">
        <v>18401</v>
      </c>
      <c r="D331" s="83">
        <v>827</v>
      </c>
      <c r="E331" s="83">
        <v>4460</v>
      </c>
      <c r="F331" s="83">
        <v>4882</v>
      </c>
      <c r="G331" s="83">
        <v>188</v>
      </c>
      <c r="H331" s="83">
        <v>0</v>
      </c>
      <c r="I331" s="83">
        <v>2987</v>
      </c>
      <c r="J331" s="83">
        <v>206</v>
      </c>
      <c r="K331" s="83">
        <v>0</v>
      </c>
      <c r="L331" s="83">
        <v>0</v>
      </c>
    </row>
    <row r="332" spans="1:12" x14ac:dyDescent="0.35">
      <c r="A332" s="81">
        <v>45259</v>
      </c>
      <c r="B332" s="82">
        <v>0.10416666666666667</v>
      </c>
      <c r="C332" s="83">
        <v>17825</v>
      </c>
      <c r="D332" s="83">
        <v>757</v>
      </c>
      <c r="E332" s="83">
        <v>4461</v>
      </c>
      <c r="F332" s="83">
        <v>5235</v>
      </c>
      <c r="G332" s="83">
        <v>187</v>
      </c>
      <c r="H332" s="83">
        <v>0</v>
      </c>
      <c r="I332" s="83">
        <v>2983</v>
      </c>
      <c r="J332" s="83">
        <v>190</v>
      </c>
      <c r="K332" s="83">
        <v>0</v>
      </c>
      <c r="L332" s="83">
        <v>0</v>
      </c>
    </row>
    <row r="333" spans="1:12" x14ac:dyDescent="0.35">
      <c r="A333" s="81">
        <v>45259</v>
      </c>
      <c r="B333" s="82">
        <v>0.125</v>
      </c>
      <c r="C333" s="83">
        <v>17556</v>
      </c>
      <c r="D333" s="83">
        <v>626</v>
      </c>
      <c r="E333" s="83">
        <v>4453</v>
      </c>
      <c r="F333" s="83">
        <v>5294</v>
      </c>
      <c r="G333" s="83">
        <v>188</v>
      </c>
      <c r="H333" s="83">
        <v>0</v>
      </c>
      <c r="I333" s="83">
        <v>2985</v>
      </c>
      <c r="J333" s="83">
        <v>201</v>
      </c>
      <c r="K333" s="83">
        <v>0</v>
      </c>
      <c r="L333" s="83">
        <v>0</v>
      </c>
    </row>
    <row r="334" spans="1:12" x14ac:dyDescent="0.35">
      <c r="A334" s="81">
        <v>45259</v>
      </c>
      <c r="B334" s="82">
        <v>0.14583333333333334</v>
      </c>
      <c r="C334" s="83">
        <v>18600</v>
      </c>
      <c r="D334" s="83">
        <v>714</v>
      </c>
      <c r="E334" s="83">
        <v>4464</v>
      </c>
      <c r="F334" s="83">
        <v>5518</v>
      </c>
      <c r="G334" s="83">
        <v>187</v>
      </c>
      <c r="H334" s="83">
        <v>0</v>
      </c>
      <c r="I334" s="83">
        <v>2998</v>
      </c>
      <c r="J334" s="83">
        <v>179</v>
      </c>
      <c r="K334" s="83">
        <v>0</v>
      </c>
      <c r="L334" s="83">
        <v>0</v>
      </c>
    </row>
    <row r="335" spans="1:12" x14ac:dyDescent="0.35">
      <c r="A335" s="81">
        <v>45259</v>
      </c>
      <c r="B335" s="82">
        <v>0.16666666666666666</v>
      </c>
      <c r="C335" s="83">
        <v>18670</v>
      </c>
      <c r="D335" s="83">
        <v>887</v>
      </c>
      <c r="E335" s="83">
        <v>4463</v>
      </c>
      <c r="F335" s="83">
        <v>5624</v>
      </c>
      <c r="G335" s="83">
        <v>187</v>
      </c>
      <c r="H335" s="83">
        <v>0</v>
      </c>
      <c r="I335" s="83">
        <v>3018</v>
      </c>
      <c r="J335" s="83">
        <v>179</v>
      </c>
      <c r="K335" s="83">
        <v>0</v>
      </c>
      <c r="L335" s="83">
        <v>0</v>
      </c>
    </row>
    <row r="336" spans="1:12" x14ac:dyDescent="0.35">
      <c r="A336" s="81">
        <v>45259</v>
      </c>
      <c r="B336" s="82">
        <v>0.1875</v>
      </c>
      <c r="C336" s="83">
        <v>19594</v>
      </c>
      <c r="D336" s="83">
        <v>942</v>
      </c>
      <c r="E336" s="83">
        <v>4461</v>
      </c>
      <c r="F336" s="83">
        <v>6071</v>
      </c>
      <c r="G336" s="83">
        <v>206</v>
      </c>
      <c r="H336" s="83">
        <v>66</v>
      </c>
      <c r="I336" s="83">
        <v>3026</v>
      </c>
      <c r="J336" s="83">
        <v>175</v>
      </c>
      <c r="K336" s="83">
        <v>0</v>
      </c>
      <c r="L336" s="83">
        <v>0</v>
      </c>
    </row>
    <row r="337" spans="1:12" x14ac:dyDescent="0.35">
      <c r="A337" s="81">
        <v>45259</v>
      </c>
      <c r="B337" s="82">
        <v>0.20833333333333334</v>
      </c>
      <c r="C337" s="83">
        <v>20538</v>
      </c>
      <c r="D337" s="83">
        <v>961</v>
      </c>
      <c r="E337" s="83">
        <v>4452</v>
      </c>
      <c r="F337" s="83">
        <v>5773</v>
      </c>
      <c r="G337" s="83">
        <v>229</v>
      </c>
      <c r="H337" s="83">
        <v>302</v>
      </c>
      <c r="I337" s="83">
        <v>3036</v>
      </c>
      <c r="J337" s="83">
        <v>229</v>
      </c>
      <c r="K337" s="83">
        <v>0</v>
      </c>
      <c r="L337" s="83">
        <v>0</v>
      </c>
    </row>
    <row r="338" spans="1:12" x14ac:dyDescent="0.35">
      <c r="A338" s="81">
        <v>45259</v>
      </c>
      <c r="B338" s="82">
        <v>0.22916666666666666</v>
      </c>
      <c r="C338" s="83">
        <v>21490</v>
      </c>
      <c r="D338" s="83">
        <v>959</v>
      </c>
      <c r="E338" s="83">
        <v>4454</v>
      </c>
      <c r="F338" s="83">
        <v>5795</v>
      </c>
      <c r="G338" s="83">
        <v>285</v>
      </c>
      <c r="H338" s="83">
        <v>602</v>
      </c>
      <c r="I338" s="83">
        <v>3032</v>
      </c>
      <c r="J338" s="83">
        <v>202</v>
      </c>
      <c r="K338" s="83">
        <v>0</v>
      </c>
      <c r="L338" s="83">
        <v>0</v>
      </c>
    </row>
    <row r="339" spans="1:12" x14ac:dyDescent="0.35">
      <c r="A339" s="81">
        <v>45260</v>
      </c>
      <c r="B339" s="82">
        <v>0.25</v>
      </c>
      <c r="C339" s="83">
        <v>22942</v>
      </c>
      <c r="D339" s="83">
        <v>954</v>
      </c>
      <c r="E339" s="83">
        <v>4452</v>
      </c>
      <c r="F339" s="83">
        <v>6078</v>
      </c>
      <c r="G339" s="83">
        <v>307</v>
      </c>
      <c r="H339" s="83">
        <v>864</v>
      </c>
      <c r="I339" s="83">
        <v>3017</v>
      </c>
      <c r="J339" s="83">
        <v>216</v>
      </c>
      <c r="K339" s="83">
        <v>0</v>
      </c>
      <c r="L339" s="83">
        <v>0</v>
      </c>
    </row>
    <row r="340" spans="1:12" x14ac:dyDescent="0.35">
      <c r="A340" s="81">
        <v>45260</v>
      </c>
      <c r="B340" s="82">
        <v>0.27083333333333331</v>
      </c>
      <c r="C340" s="83">
        <v>24110</v>
      </c>
      <c r="D340" s="83">
        <v>830</v>
      </c>
      <c r="E340" s="83">
        <v>4454</v>
      </c>
      <c r="F340" s="83">
        <v>6121</v>
      </c>
      <c r="G340" s="83">
        <v>414</v>
      </c>
      <c r="H340" s="83">
        <v>904</v>
      </c>
      <c r="I340" s="83">
        <v>2929</v>
      </c>
      <c r="J340" s="83">
        <v>525</v>
      </c>
      <c r="K340" s="83">
        <v>0</v>
      </c>
      <c r="L340" s="83">
        <v>182</v>
      </c>
    </row>
    <row r="341" spans="1:12" x14ac:dyDescent="0.35">
      <c r="A341" s="81">
        <v>45260</v>
      </c>
      <c r="B341" s="82">
        <v>0.29166666666666669</v>
      </c>
      <c r="C341" s="83">
        <v>25163</v>
      </c>
      <c r="D341" s="83">
        <v>954</v>
      </c>
      <c r="E341" s="83">
        <v>4455</v>
      </c>
      <c r="F341" s="83">
        <v>5872</v>
      </c>
      <c r="G341" s="83">
        <v>549</v>
      </c>
      <c r="H341" s="83">
        <v>866</v>
      </c>
      <c r="I341" s="83">
        <v>2830</v>
      </c>
      <c r="J341" s="83">
        <v>711</v>
      </c>
      <c r="K341" s="83">
        <v>0</v>
      </c>
      <c r="L341" s="83">
        <v>150</v>
      </c>
    </row>
    <row r="342" spans="1:12" x14ac:dyDescent="0.35">
      <c r="A342" s="81">
        <v>45260</v>
      </c>
      <c r="B342" s="82">
        <v>0.3125</v>
      </c>
      <c r="C342" s="83">
        <v>25014</v>
      </c>
      <c r="D342" s="83">
        <v>960</v>
      </c>
      <c r="E342" s="83">
        <v>4455</v>
      </c>
      <c r="F342" s="83">
        <v>6466</v>
      </c>
      <c r="G342" s="83">
        <v>571</v>
      </c>
      <c r="H342" s="83">
        <v>808</v>
      </c>
      <c r="I342" s="83">
        <v>2841</v>
      </c>
      <c r="J342" s="83">
        <v>555</v>
      </c>
      <c r="K342" s="83">
        <v>0</v>
      </c>
      <c r="L342" s="83">
        <v>132</v>
      </c>
    </row>
    <row r="343" spans="1:12" x14ac:dyDescent="0.35">
      <c r="A343" s="81">
        <v>45260</v>
      </c>
      <c r="B343" s="82">
        <v>0.33333333333333331</v>
      </c>
      <c r="C343" s="83">
        <v>24939</v>
      </c>
      <c r="D343" s="83">
        <v>959</v>
      </c>
      <c r="E343" s="83">
        <v>4452</v>
      </c>
      <c r="F343" s="83">
        <v>6440</v>
      </c>
      <c r="G343" s="83">
        <v>564</v>
      </c>
      <c r="H343" s="83">
        <v>766</v>
      </c>
      <c r="I343" s="83">
        <v>2844</v>
      </c>
      <c r="J343" s="83">
        <v>819</v>
      </c>
      <c r="K343" s="83">
        <v>78</v>
      </c>
      <c r="L343" s="83">
        <v>320</v>
      </c>
    </row>
    <row r="344" spans="1:12" x14ac:dyDescent="0.35">
      <c r="A344" s="81">
        <v>45260</v>
      </c>
      <c r="B344" s="82">
        <v>0.35416666666666669</v>
      </c>
      <c r="C344" s="83">
        <v>25525</v>
      </c>
      <c r="D344" s="83">
        <v>957</v>
      </c>
      <c r="E344" s="83">
        <v>4454</v>
      </c>
      <c r="F344" s="83">
        <v>6122</v>
      </c>
      <c r="G344" s="83">
        <v>524</v>
      </c>
      <c r="H344" s="83">
        <v>824</v>
      </c>
      <c r="I344" s="83">
        <v>2849</v>
      </c>
      <c r="J344" s="83">
        <v>989</v>
      </c>
      <c r="K344" s="83">
        <v>516</v>
      </c>
      <c r="L344" s="83">
        <v>556</v>
      </c>
    </row>
    <row r="345" spans="1:12" x14ac:dyDescent="0.35">
      <c r="A345" s="81">
        <v>45260</v>
      </c>
      <c r="B345" s="82">
        <v>0.375</v>
      </c>
      <c r="C345" s="83">
        <v>25768</v>
      </c>
      <c r="D345" s="83">
        <v>959</v>
      </c>
      <c r="E345" s="83">
        <v>4455</v>
      </c>
      <c r="F345" s="83">
        <v>5999</v>
      </c>
      <c r="G345" s="83">
        <v>520</v>
      </c>
      <c r="H345" s="83">
        <v>870</v>
      </c>
      <c r="I345" s="83">
        <v>2840</v>
      </c>
      <c r="J345" s="83">
        <v>941</v>
      </c>
      <c r="K345" s="83">
        <v>1229</v>
      </c>
      <c r="L345" s="83">
        <v>590</v>
      </c>
    </row>
    <row r="346" spans="1:12" x14ac:dyDescent="0.35">
      <c r="A346" s="81">
        <v>45260</v>
      </c>
      <c r="B346" s="82">
        <v>0.39583333333333331</v>
      </c>
      <c r="C346" s="83">
        <v>25467</v>
      </c>
      <c r="D346" s="83">
        <v>953</v>
      </c>
      <c r="E346" s="83">
        <v>4452</v>
      </c>
      <c r="F346" s="83">
        <v>5993</v>
      </c>
      <c r="G346" s="83">
        <v>501</v>
      </c>
      <c r="H346" s="83">
        <v>1226</v>
      </c>
      <c r="I346" s="83">
        <v>2848</v>
      </c>
      <c r="J346" s="83">
        <v>866</v>
      </c>
      <c r="K346" s="83">
        <v>2044</v>
      </c>
      <c r="L346" s="83">
        <v>370</v>
      </c>
    </row>
    <row r="347" spans="1:12" x14ac:dyDescent="0.35">
      <c r="A347" s="81">
        <v>45260</v>
      </c>
      <c r="B347" s="82">
        <v>0.41666666666666669</v>
      </c>
      <c r="C347" s="83">
        <v>25491</v>
      </c>
      <c r="D347" s="83">
        <v>955</v>
      </c>
      <c r="E347" s="83">
        <v>4463</v>
      </c>
      <c r="F347" s="83">
        <v>5655</v>
      </c>
      <c r="G347" s="83">
        <v>513</v>
      </c>
      <c r="H347" s="83">
        <v>1228</v>
      </c>
      <c r="I347" s="83">
        <v>2848</v>
      </c>
      <c r="J347" s="83">
        <v>904</v>
      </c>
      <c r="K347" s="83">
        <v>2503</v>
      </c>
      <c r="L347" s="83">
        <v>466</v>
      </c>
    </row>
    <row r="348" spans="1:12" x14ac:dyDescent="0.35">
      <c r="A348" s="81">
        <v>45260</v>
      </c>
      <c r="B348" s="82">
        <v>0.4375</v>
      </c>
      <c r="C348" s="83">
        <v>25097</v>
      </c>
      <c r="D348" s="83">
        <v>961</v>
      </c>
      <c r="E348" s="83">
        <v>4516</v>
      </c>
      <c r="F348" s="83">
        <v>6220</v>
      </c>
      <c r="G348" s="83">
        <v>530</v>
      </c>
      <c r="H348" s="83">
        <v>936</v>
      </c>
      <c r="I348" s="83">
        <v>2859</v>
      </c>
      <c r="J348" s="83">
        <v>930</v>
      </c>
      <c r="K348" s="83">
        <v>3203</v>
      </c>
      <c r="L348" s="83">
        <v>536</v>
      </c>
    </row>
    <row r="349" spans="1:12" x14ac:dyDescent="0.35">
      <c r="A349" s="81">
        <v>45260</v>
      </c>
      <c r="B349" s="82">
        <v>0.45833333333333331</v>
      </c>
      <c r="C349" s="83">
        <v>25134</v>
      </c>
      <c r="D349" s="83">
        <v>959</v>
      </c>
      <c r="E349" s="83">
        <v>4573</v>
      </c>
      <c r="F349" s="83">
        <v>5896</v>
      </c>
      <c r="G349" s="83">
        <v>592</v>
      </c>
      <c r="H349" s="83">
        <v>922</v>
      </c>
      <c r="I349" s="83">
        <v>2857</v>
      </c>
      <c r="J349" s="83">
        <v>903</v>
      </c>
      <c r="K349" s="83">
        <v>3745</v>
      </c>
      <c r="L349" s="83">
        <v>462</v>
      </c>
    </row>
    <row r="350" spans="1:12" x14ac:dyDescent="0.35">
      <c r="A350" s="81">
        <v>45260</v>
      </c>
      <c r="B350" s="82">
        <v>0.47916666666666669</v>
      </c>
      <c r="C350" s="83">
        <v>25836</v>
      </c>
      <c r="D350" s="83">
        <v>960</v>
      </c>
      <c r="E350" s="83">
        <v>4571</v>
      </c>
      <c r="F350" s="83">
        <v>5168</v>
      </c>
      <c r="G350" s="83">
        <v>588</v>
      </c>
      <c r="H350" s="83">
        <v>844</v>
      </c>
      <c r="I350" s="83">
        <v>2856</v>
      </c>
      <c r="J350" s="83">
        <v>1009</v>
      </c>
      <c r="K350" s="83">
        <v>3886</v>
      </c>
      <c r="L350" s="83">
        <v>620</v>
      </c>
    </row>
    <row r="351" spans="1:12" x14ac:dyDescent="0.35">
      <c r="A351" s="81">
        <v>45260</v>
      </c>
      <c r="B351" s="82">
        <v>0.5</v>
      </c>
      <c r="C351" s="83">
        <v>25844</v>
      </c>
      <c r="D351" s="83">
        <v>960</v>
      </c>
      <c r="E351" s="83">
        <v>4631</v>
      </c>
      <c r="F351" s="83">
        <v>5423</v>
      </c>
      <c r="G351" s="83">
        <v>575</v>
      </c>
      <c r="H351" s="83">
        <v>824</v>
      </c>
      <c r="I351" s="83">
        <v>2851</v>
      </c>
      <c r="J351" s="83">
        <v>1019</v>
      </c>
      <c r="K351" s="83">
        <v>4010</v>
      </c>
      <c r="L351" s="83">
        <v>200</v>
      </c>
    </row>
    <row r="352" spans="1:12" x14ac:dyDescent="0.35">
      <c r="A352" s="81">
        <v>45260</v>
      </c>
      <c r="B352" s="82">
        <v>0.52083333333333337</v>
      </c>
      <c r="C352" s="83">
        <v>25847</v>
      </c>
      <c r="D352" s="83">
        <v>961</v>
      </c>
      <c r="E352" s="83">
        <v>4672</v>
      </c>
      <c r="F352" s="83">
        <v>5514</v>
      </c>
      <c r="G352" s="83">
        <v>583</v>
      </c>
      <c r="H352" s="83">
        <v>1026</v>
      </c>
      <c r="I352" s="83">
        <v>2857</v>
      </c>
      <c r="J352" s="83">
        <v>1066</v>
      </c>
      <c r="K352" s="83">
        <v>3973</v>
      </c>
      <c r="L352" s="83">
        <v>1106</v>
      </c>
    </row>
    <row r="353" spans="1:12" x14ac:dyDescent="0.35">
      <c r="A353" s="81">
        <v>45260</v>
      </c>
      <c r="B353" s="82">
        <v>0.54166666666666663</v>
      </c>
      <c r="C353" s="83">
        <v>25760</v>
      </c>
      <c r="D353" s="83">
        <v>959</v>
      </c>
      <c r="E353" s="83">
        <v>4673</v>
      </c>
      <c r="F353" s="83">
        <v>5847</v>
      </c>
      <c r="G353" s="83">
        <v>593</v>
      </c>
      <c r="H353" s="83">
        <v>952</v>
      </c>
      <c r="I353" s="83">
        <v>2852</v>
      </c>
      <c r="J353" s="83">
        <v>1098</v>
      </c>
      <c r="K353" s="83">
        <v>3528</v>
      </c>
      <c r="L353" s="83">
        <v>1110</v>
      </c>
    </row>
    <row r="354" spans="1:12" x14ac:dyDescent="0.35">
      <c r="A354" s="81">
        <v>45260</v>
      </c>
      <c r="B354" s="82">
        <v>0.5625</v>
      </c>
      <c r="C354" s="83">
        <v>25607</v>
      </c>
      <c r="D354" s="83">
        <v>959</v>
      </c>
      <c r="E354" s="83">
        <v>4675</v>
      </c>
      <c r="F354" s="83">
        <v>6063</v>
      </c>
      <c r="G354" s="83">
        <v>634</v>
      </c>
      <c r="H354" s="83">
        <v>790</v>
      </c>
      <c r="I354" s="83">
        <v>2854</v>
      </c>
      <c r="J354" s="83">
        <v>1107</v>
      </c>
      <c r="K354" s="83">
        <v>2643</v>
      </c>
      <c r="L354" s="83">
        <v>1078</v>
      </c>
    </row>
    <row r="355" spans="1:12" x14ac:dyDescent="0.35">
      <c r="A355" s="81">
        <v>45260</v>
      </c>
      <c r="B355" s="82">
        <v>0.58333333333333337</v>
      </c>
      <c r="C355" s="83">
        <v>25609</v>
      </c>
      <c r="D355" s="83">
        <v>960</v>
      </c>
      <c r="E355" s="83">
        <v>4678</v>
      </c>
      <c r="F355" s="83">
        <v>6304</v>
      </c>
      <c r="G355" s="83">
        <v>738</v>
      </c>
      <c r="H355" s="83">
        <v>702</v>
      </c>
      <c r="I355" s="83">
        <v>2855</v>
      </c>
      <c r="J355" s="83">
        <v>1103</v>
      </c>
      <c r="K355" s="83">
        <v>1936</v>
      </c>
      <c r="L355" s="83">
        <v>874</v>
      </c>
    </row>
    <row r="356" spans="1:12" x14ac:dyDescent="0.35">
      <c r="A356" s="81">
        <v>45260</v>
      </c>
      <c r="B356" s="82">
        <v>0.60416666666666663</v>
      </c>
      <c r="C356" s="83">
        <v>25265</v>
      </c>
      <c r="D356" s="83">
        <v>959</v>
      </c>
      <c r="E356" s="83">
        <v>4677</v>
      </c>
      <c r="F356" s="83">
        <v>6642</v>
      </c>
      <c r="G356" s="83">
        <v>827</v>
      </c>
      <c r="H356" s="83">
        <v>840</v>
      </c>
      <c r="I356" s="83">
        <v>2857</v>
      </c>
      <c r="J356" s="83">
        <v>1086</v>
      </c>
      <c r="K356" s="83">
        <v>1145</v>
      </c>
      <c r="L356" s="83">
        <v>678</v>
      </c>
    </row>
    <row r="357" spans="1:12" x14ac:dyDescent="0.35">
      <c r="A357" s="81">
        <v>45260</v>
      </c>
      <c r="B357" s="82">
        <v>0.625</v>
      </c>
      <c r="C357" s="83">
        <v>25328</v>
      </c>
      <c r="D357" s="83">
        <v>959</v>
      </c>
      <c r="E357" s="83">
        <v>4675</v>
      </c>
      <c r="F357" s="83">
        <v>6475</v>
      </c>
      <c r="G357" s="83">
        <v>861</v>
      </c>
      <c r="H357" s="83">
        <v>1042</v>
      </c>
      <c r="I357" s="83">
        <v>2845</v>
      </c>
      <c r="J357" s="83">
        <v>1024</v>
      </c>
      <c r="K357" s="83">
        <v>343</v>
      </c>
      <c r="L357" s="83">
        <v>1162</v>
      </c>
    </row>
    <row r="358" spans="1:12" x14ac:dyDescent="0.35">
      <c r="A358" s="81">
        <v>45260</v>
      </c>
      <c r="B358" s="82">
        <v>0.64583333333333337</v>
      </c>
      <c r="C358" s="83">
        <v>25161</v>
      </c>
      <c r="D358" s="83">
        <v>960</v>
      </c>
      <c r="E358" s="83">
        <v>4685</v>
      </c>
      <c r="F358" s="83">
        <v>6768</v>
      </c>
      <c r="G358" s="83">
        <v>913</v>
      </c>
      <c r="H358" s="83">
        <v>2338</v>
      </c>
      <c r="I358" s="83">
        <v>2843</v>
      </c>
      <c r="J358" s="83">
        <v>1075</v>
      </c>
      <c r="K358" s="83">
        <v>24</v>
      </c>
      <c r="L358" s="83">
        <v>680</v>
      </c>
    </row>
    <row r="359" spans="1:12" x14ac:dyDescent="0.35">
      <c r="A359" s="81">
        <v>45260</v>
      </c>
      <c r="B359" s="82">
        <v>0.66666666666666663</v>
      </c>
      <c r="C359" s="83">
        <v>25201</v>
      </c>
      <c r="D359" s="83">
        <v>961</v>
      </c>
      <c r="E359" s="83">
        <v>4729</v>
      </c>
      <c r="F359" s="83">
        <v>6498</v>
      </c>
      <c r="G359" s="83">
        <v>933</v>
      </c>
      <c r="H359" s="83">
        <v>2292</v>
      </c>
      <c r="I359" s="83">
        <v>2853</v>
      </c>
      <c r="J359" s="83">
        <v>1746</v>
      </c>
      <c r="K359" s="83">
        <v>0</v>
      </c>
      <c r="L359" s="83">
        <v>1310</v>
      </c>
    </row>
    <row r="360" spans="1:12" x14ac:dyDescent="0.35">
      <c r="A360" s="81">
        <v>45260</v>
      </c>
      <c r="B360" s="82">
        <v>0.6875</v>
      </c>
      <c r="C360" s="83">
        <v>25496</v>
      </c>
      <c r="D360" s="83">
        <v>957</v>
      </c>
      <c r="E360" s="83">
        <v>4729</v>
      </c>
      <c r="F360" s="83">
        <v>6338</v>
      </c>
      <c r="G360" s="83">
        <v>961</v>
      </c>
      <c r="H360" s="83">
        <v>1466</v>
      </c>
      <c r="I360" s="83">
        <v>2853</v>
      </c>
      <c r="J360" s="83">
        <v>2116</v>
      </c>
      <c r="K360" s="83">
        <v>0</v>
      </c>
      <c r="L360" s="83">
        <v>1320</v>
      </c>
    </row>
    <row r="361" spans="1:12" x14ac:dyDescent="0.35">
      <c r="A361" s="81">
        <v>45260</v>
      </c>
      <c r="B361" s="82">
        <v>0.70833333333333337</v>
      </c>
      <c r="C361" s="83">
        <v>25373</v>
      </c>
      <c r="D361" s="83">
        <v>959</v>
      </c>
      <c r="E361" s="83">
        <v>4750</v>
      </c>
      <c r="F361" s="83">
        <v>6808</v>
      </c>
      <c r="G361" s="83">
        <v>952</v>
      </c>
      <c r="H361" s="83">
        <v>1326</v>
      </c>
      <c r="I361" s="83">
        <v>2855</v>
      </c>
      <c r="J361" s="83">
        <v>2216</v>
      </c>
      <c r="K361" s="83">
        <v>0</v>
      </c>
      <c r="L361" s="83">
        <v>846</v>
      </c>
    </row>
    <row r="362" spans="1:12" x14ac:dyDescent="0.35">
      <c r="A362" s="81">
        <v>45260</v>
      </c>
      <c r="B362" s="82">
        <v>0.72916666666666663</v>
      </c>
      <c r="C362" s="83">
        <v>25367</v>
      </c>
      <c r="D362" s="83">
        <v>957</v>
      </c>
      <c r="E362" s="83">
        <v>4762</v>
      </c>
      <c r="F362" s="83">
        <v>6322</v>
      </c>
      <c r="G362" s="83">
        <v>918</v>
      </c>
      <c r="H362" s="83">
        <v>1806</v>
      </c>
      <c r="I362" s="83">
        <v>2856</v>
      </c>
      <c r="J362" s="83">
        <v>1513</v>
      </c>
      <c r="K362" s="83">
        <v>0</v>
      </c>
      <c r="L362" s="83">
        <v>778</v>
      </c>
    </row>
    <row r="363" spans="1:12" x14ac:dyDescent="0.35">
      <c r="A363" s="81">
        <v>45260</v>
      </c>
      <c r="B363" s="82">
        <v>0.75</v>
      </c>
      <c r="C363" s="83">
        <v>25440</v>
      </c>
      <c r="D363" s="83">
        <v>952</v>
      </c>
      <c r="E363" s="83">
        <v>4761</v>
      </c>
      <c r="F363" s="83">
        <v>6052</v>
      </c>
      <c r="G363" s="83">
        <v>828</v>
      </c>
      <c r="H363" s="83">
        <v>1856</v>
      </c>
      <c r="I363" s="83">
        <v>2854</v>
      </c>
      <c r="J363" s="83">
        <v>1143</v>
      </c>
      <c r="K363" s="83">
        <v>0</v>
      </c>
      <c r="L363" s="83">
        <v>650</v>
      </c>
    </row>
    <row r="364" spans="1:12" x14ac:dyDescent="0.35">
      <c r="A364" s="81">
        <v>45260</v>
      </c>
      <c r="B364" s="82">
        <v>0.77083333333333337</v>
      </c>
      <c r="C364" s="83">
        <v>25120</v>
      </c>
      <c r="D364" s="83">
        <v>947</v>
      </c>
      <c r="E364" s="83">
        <v>4758</v>
      </c>
      <c r="F364" s="83">
        <v>5739</v>
      </c>
      <c r="G364" s="83">
        <v>775</v>
      </c>
      <c r="H364" s="83">
        <v>2772</v>
      </c>
      <c r="I364" s="83">
        <v>2860</v>
      </c>
      <c r="J364" s="83">
        <v>867</v>
      </c>
      <c r="K364" s="83">
        <v>0</v>
      </c>
      <c r="L364" s="83">
        <v>332</v>
      </c>
    </row>
    <row r="365" spans="1:12" x14ac:dyDescent="0.35">
      <c r="A365" s="81">
        <v>45260</v>
      </c>
      <c r="B365" s="82">
        <v>0.79166666666666663</v>
      </c>
      <c r="C365" s="83">
        <v>24673</v>
      </c>
      <c r="D365" s="83">
        <v>958</v>
      </c>
      <c r="E365" s="83">
        <v>4760</v>
      </c>
      <c r="F365" s="83">
        <v>5719</v>
      </c>
      <c r="G365" s="83">
        <v>767</v>
      </c>
      <c r="H365" s="83">
        <v>2864</v>
      </c>
      <c r="I365" s="83">
        <v>2860</v>
      </c>
      <c r="J365" s="83">
        <v>749</v>
      </c>
      <c r="K365" s="83">
        <v>0</v>
      </c>
      <c r="L365" s="83">
        <v>128</v>
      </c>
    </row>
    <row r="366" spans="1:12" x14ac:dyDescent="0.35">
      <c r="A366" s="81">
        <v>45260</v>
      </c>
      <c r="B366" s="82">
        <v>0.8125</v>
      </c>
      <c r="C366" s="83">
        <v>24366</v>
      </c>
      <c r="D366" s="83">
        <v>958</v>
      </c>
      <c r="E366" s="83">
        <v>4760</v>
      </c>
      <c r="F366" s="83">
        <v>5430</v>
      </c>
      <c r="G366" s="83">
        <v>479</v>
      </c>
      <c r="H366" s="83">
        <v>2920</v>
      </c>
      <c r="I366" s="83">
        <v>2859</v>
      </c>
      <c r="J366" s="83">
        <v>405</v>
      </c>
      <c r="K366" s="83">
        <v>0</v>
      </c>
      <c r="L366" s="83">
        <v>244</v>
      </c>
    </row>
    <row r="367" spans="1:12" x14ac:dyDescent="0.35">
      <c r="A367" s="81">
        <v>45260</v>
      </c>
      <c r="B367" s="82">
        <v>0.83333333333333337</v>
      </c>
      <c r="C367" s="83">
        <v>24354</v>
      </c>
      <c r="D367" s="83">
        <v>959</v>
      </c>
      <c r="E367" s="83">
        <v>4764</v>
      </c>
      <c r="F367" s="83">
        <v>4925</v>
      </c>
      <c r="G367" s="83">
        <v>273</v>
      </c>
      <c r="H367" s="83">
        <v>2826</v>
      </c>
      <c r="I367" s="83">
        <v>2850</v>
      </c>
      <c r="J367" s="83">
        <v>261</v>
      </c>
      <c r="K367" s="83">
        <v>0</v>
      </c>
      <c r="L367" s="83">
        <v>144</v>
      </c>
    </row>
    <row r="368" spans="1:12" x14ac:dyDescent="0.35">
      <c r="A368" s="81">
        <v>45260</v>
      </c>
      <c r="B368" s="82">
        <v>0.85416666666666663</v>
      </c>
      <c r="C368" s="83">
        <v>24480</v>
      </c>
      <c r="D368" s="83">
        <v>959</v>
      </c>
      <c r="E368" s="83">
        <v>4764</v>
      </c>
      <c r="F368" s="83">
        <v>4652</v>
      </c>
      <c r="G368" s="83">
        <v>233</v>
      </c>
      <c r="H368" s="83">
        <v>1312</v>
      </c>
      <c r="I368" s="83">
        <v>2859</v>
      </c>
      <c r="J368" s="83">
        <v>259</v>
      </c>
      <c r="K368" s="83">
        <v>0</v>
      </c>
      <c r="L368" s="83">
        <v>136</v>
      </c>
    </row>
    <row r="369" spans="1:12" x14ac:dyDescent="0.35">
      <c r="A369" s="81">
        <v>45260</v>
      </c>
      <c r="B369" s="82">
        <v>0.875</v>
      </c>
      <c r="C369" s="83">
        <v>23470</v>
      </c>
      <c r="D369" s="83">
        <v>954</v>
      </c>
      <c r="E369" s="83">
        <v>4771</v>
      </c>
      <c r="F369" s="83">
        <v>4715</v>
      </c>
      <c r="G369" s="83">
        <v>225</v>
      </c>
      <c r="H369" s="83">
        <v>1020</v>
      </c>
      <c r="I369" s="83">
        <v>2855</v>
      </c>
      <c r="J369" s="83">
        <v>238</v>
      </c>
      <c r="K369" s="83">
        <v>0</v>
      </c>
      <c r="L369" s="83">
        <v>0</v>
      </c>
    </row>
    <row r="370" spans="1:12" x14ac:dyDescent="0.35">
      <c r="A370" s="81">
        <v>45260</v>
      </c>
      <c r="B370" s="82">
        <v>0.89583333333333337</v>
      </c>
      <c r="C370" s="83">
        <v>23623</v>
      </c>
      <c r="D370" s="83">
        <v>950</v>
      </c>
      <c r="E370" s="83">
        <v>4775</v>
      </c>
      <c r="F370" s="83">
        <v>4503</v>
      </c>
      <c r="G370" s="83">
        <v>216</v>
      </c>
      <c r="H370" s="83">
        <v>68</v>
      </c>
      <c r="I370" s="83">
        <v>2861</v>
      </c>
      <c r="J370" s="83">
        <v>269</v>
      </c>
      <c r="K370" s="83">
        <v>0</v>
      </c>
      <c r="L370" s="83">
        <v>4</v>
      </c>
    </row>
    <row r="371" spans="1:12" x14ac:dyDescent="0.35">
      <c r="A371" s="81">
        <v>45260</v>
      </c>
      <c r="B371" s="82">
        <v>0.91666666666666663</v>
      </c>
      <c r="C371" s="83">
        <v>22678</v>
      </c>
      <c r="D371" s="83">
        <v>960</v>
      </c>
      <c r="E371" s="83">
        <v>4776</v>
      </c>
      <c r="F371" s="83">
        <v>4145</v>
      </c>
      <c r="G371" s="83">
        <v>217</v>
      </c>
      <c r="H371" s="83">
        <v>22</v>
      </c>
      <c r="I371" s="83">
        <v>2860</v>
      </c>
      <c r="J371" s="83">
        <v>223</v>
      </c>
      <c r="K371" s="83">
        <v>0</v>
      </c>
      <c r="L371" s="83">
        <v>0</v>
      </c>
    </row>
    <row r="372" spans="1:12" x14ac:dyDescent="0.35">
      <c r="A372" s="81">
        <v>45260</v>
      </c>
      <c r="B372" s="82">
        <v>0.9375</v>
      </c>
      <c r="C372" s="83">
        <v>22410</v>
      </c>
      <c r="D372" s="83">
        <v>961</v>
      </c>
      <c r="E372" s="83">
        <v>4774</v>
      </c>
      <c r="F372" s="83">
        <v>4104</v>
      </c>
      <c r="G372" s="83">
        <v>211</v>
      </c>
      <c r="H372" s="83">
        <v>0</v>
      </c>
      <c r="I372" s="83">
        <v>2860</v>
      </c>
      <c r="J372" s="83">
        <v>252</v>
      </c>
      <c r="K372" s="83">
        <v>0</v>
      </c>
      <c r="L372" s="83">
        <v>0</v>
      </c>
    </row>
    <row r="373" spans="1:12" x14ac:dyDescent="0.35">
      <c r="A373" s="81">
        <v>45260</v>
      </c>
      <c r="B373" s="82">
        <v>0.95833333333333337</v>
      </c>
      <c r="C373" s="83">
        <v>22099</v>
      </c>
      <c r="D373" s="83">
        <v>960</v>
      </c>
      <c r="E373" s="83">
        <v>4774</v>
      </c>
      <c r="F373" s="83">
        <v>3786</v>
      </c>
      <c r="G373" s="83">
        <v>206</v>
      </c>
      <c r="H373" s="83">
        <v>0</v>
      </c>
      <c r="I373" s="83">
        <v>2862</v>
      </c>
      <c r="J373" s="83">
        <v>236</v>
      </c>
      <c r="K373" s="83">
        <v>0</v>
      </c>
      <c r="L373" s="83">
        <v>0</v>
      </c>
    </row>
    <row r="374" spans="1:12" x14ac:dyDescent="0.35">
      <c r="A374" s="81">
        <v>45260</v>
      </c>
      <c r="B374" s="82">
        <v>0.97916666666666663</v>
      </c>
      <c r="C374" s="83">
        <v>21656</v>
      </c>
      <c r="D374" s="83">
        <v>959</v>
      </c>
      <c r="E374" s="83">
        <v>4776</v>
      </c>
      <c r="F374" s="83">
        <v>3698</v>
      </c>
      <c r="G374" s="83">
        <v>182</v>
      </c>
      <c r="H374" s="83">
        <v>52</v>
      </c>
      <c r="I374" s="83">
        <v>2836</v>
      </c>
      <c r="J374" s="83">
        <v>229</v>
      </c>
      <c r="K374" s="83">
        <v>0</v>
      </c>
      <c r="L374" s="83">
        <v>0</v>
      </c>
    </row>
    <row r="375" spans="1:12" x14ac:dyDescent="0.35">
      <c r="A375" s="81">
        <v>45260</v>
      </c>
      <c r="B375" s="82">
        <v>0</v>
      </c>
      <c r="C375" s="83">
        <v>21953</v>
      </c>
      <c r="D375" s="83">
        <v>959</v>
      </c>
      <c r="E375" s="83">
        <v>4780</v>
      </c>
      <c r="F375" s="83">
        <v>3388</v>
      </c>
      <c r="G375" s="83">
        <v>165</v>
      </c>
      <c r="H375" s="83">
        <v>86</v>
      </c>
      <c r="I375" s="83">
        <v>2799</v>
      </c>
      <c r="J375" s="83">
        <v>264</v>
      </c>
      <c r="K375" s="83">
        <v>0</v>
      </c>
      <c r="L375" s="83">
        <v>0</v>
      </c>
    </row>
    <row r="376" spans="1:12" x14ac:dyDescent="0.35">
      <c r="A376" s="81">
        <v>45260</v>
      </c>
      <c r="B376" s="82">
        <v>2.0833333333333332E-2</v>
      </c>
      <c r="C376" s="83">
        <v>21427</v>
      </c>
      <c r="D376" s="83">
        <v>959</v>
      </c>
      <c r="E376" s="83">
        <v>4778</v>
      </c>
      <c r="F376" s="83">
        <v>3289</v>
      </c>
      <c r="G376" s="83">
        <v>157</v>
      </c>
      <c r="H376" s="83">
        <v>466</v>
      </c>
      <c r="I376" s="83">
        <v>2791</v>
      </c>
      <c r="J376" s="83">
        <v>229</v>
      </c>
      <c r="K376" s="83">
        <v>0</v>
      </c>
      <c r="L376" s="83">
        <v>0</v>
      </c>
    </row>
    <row r="377" spans="1:12" x14ac:dyDescent="0.35">
      <c r="A377" s="81">
        <v>45260</v>
      </c>
      <c r="B377" s="82">
        <v>4.1666666666666664E-2</v>
      </c>
      <c r="C377" s="83">
        <v>20760</v>
      </c>
      <c r="D377" s="83">
        <v>961</v>
      </c>
      <c r="E377" s="83">
        <v>4775</v>
      </c>
      <c r="F377" s="83">
        <v>3420</v>
      </c>
      <c r="G377" s="83">
        <v>154</v>
      </c>
      <c r="H377" s="83">
        <v>484</v>
      </c>
      <c r="I377" s="83">
        <v>2776</v>
      </c>
      <c r="J377" s="83">
        <v>195</v>
      </c>
      <c r="K377" s="83">
        <v>0</v>
      </c>
      <c r="L377" s="83">
        <v>0</v>
      </c>
    </row>
    <row r="378" spans="1:12" x14ac:dyDescent="0.35">
      <c r="A378" s="81">
        <v>45260</v>
      </c>
      <c r="B378" s="82">
        <v>6.25E-2</v>
      </c>
      <c r="C378" s="83">
        <v>20562</v>
      </c>
      <c r="D378" s="83">
        <v>960</v>
      </c>
      <c r="E378" s="83">
        <v>4775</v>
      </c>
      <c r="F378" s="83">
        <v>3488</v>
      </c>
      <c r="G378" s="83">
        <v>153</v>
      </c>
      <c r="H378" s="83">
        <v>524</v>
      </c>
      <c r="I378" s="83">
        <v>2776</v>
      </c>
      <c r="J378" s="83">
        <v>201</v>
      </c>
      <c r="K378" s="83">
        <v>0</v>
      </c>
      <c r="L378" s="83">
        <v>0</v>
      </c>
    </row>
    <row r="379" spans="1:12" x14ac:dyDescent="0.35">
      <c r="A379" s="81">
        <v>45260</v>
      </c>
      <c r="B379" s="82">
        <v>8.3333333333333329E-2</v>
      </c>
      <c r="C379" s="83">
        <v>20297</v>
      </c>
      <c r="D379" s="83">
        <v>958</v>
      </c>
      <c r="E379" s="83">
        <v>4773</v>
      </c>
      <c r="F379" s="83">
        <v>3227</v>
      </c>
      <c r="G379" s="83">
        <v>152</v>
      </c>
      <c r="H379" s="83">
        <v>508</v>
      </c>
      <c r="I379" s="83">
        <v>2778</v>
      </c>
      <c r="J379" s="83">
        <v>199</v>
      </c>
      <c r="K379" s="83">
        <v>0</v>
      </c>
      <c r="L379" s="83">
        <v>0</v>
      </c>
    </row>
    <row r="380" spans="1:12" x14ac:dyDescent="0.35">
      <c r="A380" s="81">
        <v>45260</v>
      </c>
      <c r="B380" s="82">
        <v>0.10416666666666667</v>
      </c>
      <c r="C380" s="83">
        <v>20729</v>
      </c>
      <c r="D380" s="83">
        <v>959</v>
      </c>
      <c r="E380" s="83">
        <v>4777</v>
      </c>
      <c r="F380" s="83">
        <v>3464</v>
      </c>
      <c r="G380" s="83">
        <v>154</v>
      </c>
      <c r="H380" s="83">
        <v>558</v>
      </c>
      <c r="I380" s="83">
        <v>2797</v>
      </c>
      <c r="J380" s="83">
        <v>242</v>
      </c>
      <c r="K380" s="83">
        <v>0</v>
      </c>
      <c r="L380" s="83">
        <v>0</v>
      </c>
    </row>
    <row r="381" spans="1:12" x14ac:dyDescent="0.35">
      <c r="A381" s="81">
        <v>45260</v>
      </c>
      <c r="B381" s="82">
        <v>0.125</v>
      </c>
      <c r="C381" s="83">
        <v>20326</v>
      </c>
      <c r="D381" s="83">
        <v>960</v>
      </c>
      <c r="E381" s="83">
        <v>4770</v>
      </c>
      <c r="F381" s="83">
        <v>3572</v>
      </c>
      <c r="G381" s="83">
        <v>161</v>
      </c>
      <c r="H381" s="83">
        <v>573</v>
      </c>
      <c r="I381" s="83">
        <v>2799</v>
      </c>
      <c r="J381" s="83">
        <v>209</v>
      </c>
      <c r="K381" s="83">
        <v>0</v>
      </c>
      <c r="L381" s="83">
        <v>0</v>
      </c>
    </row>
    <row r="382" spans="1:12" x14ac:dyDescent="0.35">
      <c r="A382" s="81">
        <v>45260</v>
      </c>
      <c r="B382" s="82">
        <v>0.14583333333333334</v>
      </c>
      <c r="C382" s="83">
        <v>21128</v>
      </c>
      <c r="D382" s="83">
        <v>959</v>
      </c>
      <c r="E382" s="83">
        <v>4778</v>
      </c>
      <c r="F382" s="83">
        <v>3612</v>
      </c>
      <c r="G382" s="83">
        <v>206</v>
      </c>
      <c r="H382" s="83">
        <v>611</v>
      </c>
      <c r="I382" s="83">
        <v>2799</v>
      </c>
      <c r="J382" s="83">
        <v>212</v>
      </c>
      <c r="K382" s="83">
        <v>0</v>
      </c>
      <c r="L382" s="83">
        <v>0</v>
      </c>
    </row>
    <row r="383" spans="1:12" x14ac:dyDescent="0.35">
      <c r="A383" s="81">
        <v>45260</v>
      </c>
      <c r="B383" s="82">
        <v>0.16666666666666666</v>
      </c>
      <c r="C383" s="83">
        <v>21310</v>
      </c>
      <c r="D383" s="83">
        <v>959</v>
      </c>
      <c r="E383" s="83">
        <v>4775</v>
      </c>
      <c r="F383" s="83">
        <v>3675</v>
      </c>
      <c r="G383" s="83">
        <v>173</v>
      </c>
      <c r="H383" s="83">
        <v>545</v>
      </c>
      <c r="I383" s="83">
        <v>2796</v>
      </c>
      <c r="J383" s="83">
        <v>215</v>
      </c>
      <c r="K383" s="83">
        <v>0</v>
      </c>
      <c r="L383" s="83">
        <v>0</v>
      </c>
    </row>
    <row r="384" spans="1:12" x14ac:dyDescent="0.35">
      <c r="A384" s="81">
        <v>45260</v>
      </c>
      <c r="B384" s="82">
        <v>0.1875</v>
      </c>
      <c r="C384" s="83">
        <v>21632</v>
      </c>
      <c r="D384" s="83">
        <v>959</v>
      </c>
      <c r="E384" s="83">
        <v>4781</v>
      </c>
      <c r="F384" s="83">
        <v>3974</v>
      </c>
      <c r="G384" s="83">
        <v>192</v>
      </c>
      <c r="H384" s="83">
        <v>585</v>
      </c>
      <c r="I384" s="83">
        <v>2826</v>
      </c>
      <c r="J384" s="83">
        <v>215</v>
      </c>
      <c r="K384" s="83">
        <v>0</v>
      </c>
      <c r="L384" s="83">
        <v>0</v>
      </c>
    </row>
    <row r="385" spans="1:12" x14ac:dyDescent="0.35">
      <c r="A385" s="81">
        <v>45260</v>
      </c>
      <c r="B385" s="82">
        <v>0.20833333333333334</v>
      </c>
      <c r="C385" s="83">
        <v>22038</v>
      </c>
      <c r="D385" s="83">
        <v>958</v>
      </c>
      <c r="E385" s="83">
        <v>4779</v>
      </c>
      <c r="F385" s="83">
        <v>4254</v>
      </c>
      <c r="G385" s="83">
        <v>212</v>
      </c>
      <c r="H385" s="83">
        <v>601</v>
      </c>
      <c r="I385" s="83">
        <v>2859</v>
      </c>
      <c r="J385" s="83">
        <v>234</v>
      </c>
      <c r="K385" s="83">
        <v>0</v>
      </c>
      <c r="L385" s="83">
        <v>0</v>
      </c>
    </row>
    <row r="386" spans="1:12" x14ac:dyDescent="0.35">
      <c r="A386" s="81">
        <v>45260</v>
      </c>
      <c r="B386" s="82">
        <v>0.22916666666666666</v>
      </c>
      <c r="C386" s="83">
        <v>21856</v>
      </c>
      <c r="D386" s="83">
        <v>961</v>
      </c>
      <c r="E386" s="83">
        <v>4781</v>
      </c>
      <c r="F386" s="83">
        <v>4262</v>
      </c>
      <c r="G386" s="83">
        <v>249</v>
      </c>
      <c r="H386" s="83">
        <v>666</v>
      </c>
      <c r="I386" s="83">
        <v>2859</v>
      </c>
      <c r="J386" s="83">
        <v>287</v>
      </c>
      <c r="K386" s="83">
        <v>0</v>
      </c>
      <c r="L386" s="83">
        <v>0</v>
      </c>
    </row>
    <row r="387" spans="1:12" x14ac:dyDescent="0.35">
      <c r="A387" s="81">
        <v>45261</v>
      </c>
      <c r="B387" s="82">
        <v>0.25</v>
      </c>
      <c r="C387" s="83">
        <v>23812</v>
      </c>
      <c r="D387" s="83">
        <v>960</v>
      </c>
      <c r="E387" s="83">
        <v>4779</v>
      </c>
      <c r="F387" s="83">
        <v>4238</v>
      </c>
      <c r="G387" s="83">
        <v>327</v>
      </c>
      <c r="H387" s="83">
        <v>788</v>
      </c>
      <c r="I387" s="83">
        <v>2857</v>
      </c>
      <c r="J387" s="83">
        <v>390</v>
      </c>
      <c r="K387" s="83">
        <v>0</v>
      </c>
      <c r="L387" s="83">
        <v>0</v>
      </c>
    </row>
    <row r="388" spans="1:12" x14ac:dyDescent="0.35">
      <c r="A388" s="81">
        <v>45261</v>
      </c>
      <c r="B388" s="82">
        <v>0.27083333333333331</v>
      </c>
      <c r="C388" s="83">
        <v>24799</v>
      </c>
      <c r="D388" s="83">
        <v>961</v>
      </c>
      <c r="E388" s="83">
        <v>4779</v>
      </c>
      <c r="F388" s="83">
        <v>3727</v>
      </c>
      <c r="G388" s="83">
        <v>638</v>
      </c>
      <c r="H388" s="83">
        <v>844</v>
      </c>
      <c r="I388" s="83">
        <v>2848</v>
      </c>
      <c r="J388" s="83">
        <v>637</v>
      </c>
      <c r="K388" s="83">
        <v>0</v>
      </c>
      <c r="L388" s="83">
        <v>528</v>
      </c>
    </row>
    <row r="389" spans="1:12" x14ac:dyDescent="0.35">
      <c r="A389" s="81">
        <v>45261</v>
      </c>
      <c r="B389" s="82">
        <v>0.29166666666666669</v>
      </c>
      <c r="C389" s="83">
        <v>25967</v>
      </c>
      <c r="D389" s="83">
        <v>961</v>
      </c>
      <c r="E389" s="83">
        <v>4781</v>
      </c>
      <c r="F389" s="83">
        <v>3371</v>
      </c>
      <c r="G389" s="83">
        <v>757</v>
      </c>
      <c r="H389" s="83">
        <v>995</v>
      </c>
      <c r="I389" s="83">
        <v>2793</v>
      </c>
      <c r="J389" s="83">
        <v>735</v>
      </c>
      <c r="K389" s="83">
        <v>0</v>
      </c>
      <c r="L389" s="83">
        <v>830</v>
      </c>
    </row>
    <row r="390" spans="1:12" x14ac:dyDescent="0.35">
      <c r="A390" s="81">
        <v>45261</v>
      </c>
      <c r="B390" s="82">
        <v>0.3125</v>
      </c>
      <c r="C390" s="83">
        <v>25647</v>
      </c>
      <c r="D390" s="83">
        <v>959</v>
      </c>
      <c r="E390" s="83">
        <v>4783</v>
      </c>
      <c r="F390" s="83">
        <v>3303</v>
      </c>
      <c r="G390" s="83">
        <v>737</v>
      </c>
      <c r="H390" s="83">
        <v>1597</v>
      </c>
      <c r="I390" s="83">
        <v>2793</v>
      </c>
      <c r="J390" s="83">
        <v>780</v>
      </c>
      <c r="K390" s="83">
        <v>0</v>
      </c>
      <c r="L390" s="83">
        <v>614</v>
      </c>
    </row>
    <row r="391" spans="1:12" x14ac:dyDescent="0.35">
      <c r="A391" s="81">
        <v>45261</v>
      </c>
      <c r="B391" s="82">
        <v>0.33333333333333331</v>
      </c>
      <c r="C391" s="83">
        <v>25470</v>
      </c>
      <c r="D391" s="83">
        <v>958</v>
      </c>
      <c r="E391" s="83">
        <v>4776</v>
      </c>
      <c r="F391" s="83">
        <v>3134</v>
      </c>
      <c r="G391" s="83">
        <v>679</v>
      </c>
      <c r="H391" s="83">
        <v>1748</v>
      </c>
      <c r="I391" s="83">
        <v>2801</v>
      </c>
      <c r="J391" s="83">
        <v>986</v>
      </c>
      <c r="K391" s="83">
        <v>67</v>
      </c>
      <c r="L391" s="83">
        <v>988</v>
      </c>
    </row>
    <row r="392" spans="1:12" x14ac:dyDescent="0.35">
      <c r="A392" s="81">
        <v>45261</v>
      </c>
      <c r="B392" s="82">
        <v>0.35416666666666669</v>
      </c>
      <c r="C392" s="83">
        <v>24811</v>
      </c>
      <c r="D392" s="83">
        <v>960</v>
      </c>
      <c r="E392" s="83">
        <v>4768</v>
      </c>
      <c r="F392" s="83">
        <v>2886</v>
      </c>
      <c r="G392" s="83">
        <v>630</v>
      </c>
      <c r="H392" s="83">
        <v>2561</v>
      </c>
      <c r="I392" s="83">
        <v>2802</v>
      </c>
      <c r="J392" s="83">
        <v>999</v>
      </c>
      <c r="K392" s="83">
        <v>529</v>
      </c>
      <c r="L392" s="83">
        <v>1064</v>
      </c>
    </row>
    <row r="393" spans="1:12" x14ac:dyDescent="0.35">
      <c r="A393" s="81">
        <v>45261</v>
      </c>
      <c r="B393" s="82">
        <v>0.375</v>
      </c>
      <c r="C393" s="83">
        <v>24713</v>
      </c>
      <c r="D393" s="83">
        <v>961</v>
      </c>
      <c r="E393" s="83">
        <v>4769</v>
      </c>
      <c r="F393" s="83">
        <v>3141</v>
      </c>
      <c r="G393" s="83">
        <v>614</v>
      </c>
      <c r="H393" s="83">
        <v>2650</v>
      </c>
      <c r="I393" s="83">
        <v>2798</v>
      </c>
      <c r="J393" s="83">
        <v>814</v>
      </c>
      <c r="K393" s="83">
        <v>1436</v>
      </c>
      <c r="L393" s="83">
        <v>966</v>
      </c>
    </row>
    <row r="394" spans="1:12" x14ac:dyDescent="0.35">
      <c r="A394" s="81">
        <v>45261</v>
      </c>
      <c r="B394" s="82">
        <v>0.39583333333333331</v>
      </c>
      <c r="C394" s="83">
        <v>24636</v>
      </c>
      <c r="D394" s="83">
        <v>958</v>
      </c>
      <c r="E394" s="83">
        <v>4765</v>
      </c>
      <c r="F394" s="83">
        <v>2774</v>
      </c>
      <c r="G394" s="83">
        <v>599</v>
      </c>
      <c r="H394" s="83">
        <v>3044</v>
      </c>
      <c r="I394" s="83">
        <v>2801</v>
      </c>
      <c r="J394" s="83">
        <v>674</v>
      </c>
      <c r="K394" s="83">
        <v>2373</v>
      </c>
      <c r="L394" s="83">
        <v>1448</v>
      </c>
    </row>
    <row r="395" spans="1:12" x14ac:dyDescent="0.35">
      <c r="A395" s="81">
        <v>45261</v>
      </c>
      <c r="B395" s="82">
        <v>0.41666666666666669</v>
      </c>
      <c r="C395" s="83">
        <v>24991</v>
      </c>
      <c r="D395" s="83">
        <v>960</v>
      </c>
      <c r="E395" s="83">
        <v>4768</v>
      </c>
      <c r="F395" s="83">
        <v>2272</v>
      </c>
      <c r="G395" s="83">
        <v>566</v>
      </c>
      <c r="H395" s="83">
        <v>3141</v>
      </c>
      <c r="I395" s="83">
        <v>2799</v>
      </c>
      <c r="J395" s="83">
        <v>593</v>
      </c>
      <c r="K395" s="83">
        <v>3125</v>
      </c>
      <c r="L395" s="83">
        <v>1284</v>
      </c>
    </row>
    <row r="396" spans="1:12" x14ac:dyDescent="0.35">
      <c r="A396" s="81">
        <v>45261</v>
      </c>
      <c r="B396" s="82">
        <v>0.4375</v>
      </c>
      <c r="C396" s="83">
        <v>25861</v>
      </c>
      <c r="D396" s="83">
        <v>962</v>
      </c>
      <c r="E396" s="83">
        <v>4775</v>
      </c>
      <c r="F396" s="83">
        <v>2119</v>
      </c>
      <c r="G396" s="83">
        <v>450</v>
      </c>
      <c r="H396" s="83">
        <v>3052</v>
      </c>
      <c r="I396" s="83">
        <v>2601</v>
      </c>
      <c r="J396" s="83">
        <v>584</v>
      </c>
      <c r="K396" s="83">
        <v>3761</v>
      </c>
      <c r="L396" s="83">
        <v>1078</v>
      </c>
    </row>
    <row r="397" spans="1:12" x14ac:dyDescent="0.35">
      <c r="A397" s="81">
        <v>45261</v>
      </c>
      <c r="B397" s="82">
        <v>0.45833333333333331</v>
      </c>
      <c r="C397" s="83">
        <v>25473</v>
      </c>
      <c r="D397" s="83">
        <v>960</v>
      </c>
      <c r="E397" s="83">
        <v>4774</v>
      </c>
      <c r="F397" s="83">
        <v>2262</v>
      </c>
      <c r="G397" s="83">
        <v>502</v>
      </c>
      <c r="H397" s="83">
        <v>3110</v>
      </c>
      <c r="I397" s="83">
        <v>2448</v>
      </c>
      <c r="J397" s="83">
        <v>447</v>
      </c>
      <c r="K397" s="83">
        <v>4196</v>
      </c>
      <c r="L397" s="83">
        <v>1030</v>
      </c>
    </row>
    <row r="398" spans="1:12" x14ac:dyDescent="0.35">
      <c r="A398" s="81">
        <v>45261</v>
      </c>
      <c r="B398" s="82">
        <v>0.47916666666666669</v>
      </c>
      <c r="C398" s="83">
        <v>24841</v>
      </c>
      <c r="D398" s="83">
        <v>960</v>
      </c>
      <c r="E398" s="83">
        <v>4772</v>
      </c>
      <c r="F398" s="83">
        <v>2384</v>
      </c>
      <c r="G398" s="83">
        <v>469</v>
      </c>
      <c r="H398" s="83">
        <v>3876</v>
      </c>
      <c r="I398" s="83">
        <v>2729</v>
      </c>
      <c r="J398" s="83">
        <v>310</v>
      </c>
      <c r="K398" s="83">
        <v>4310</v>
      </c>
      <c r="L398" s="83">
        <v>776</v>
      </c>
    </row>
    <row r="399" spans="1:12" x14ac:dyDescent="0.35">
      <c r="A399" s="81">
        <v>45261</v>
      </c>
      <c r="B399" s="82">
        <v>0.5</v>
      </c>
      <c r="C399" s="83">
        <v>25233</v>
      </c>
      <c r="D399" s="83">
        <v>958</v>
      </c>
      <c r="E399" s="83">
        <v>4770</v>
      </c>
      <c r="F399" s="83">
        <v>1654</v>
      </c>
      <c r="G399" s="83">
        <v>500</v>
      </c>
      <c r="H399" s="83">
        <v>3892</v>
      </c>
      <c r="I399" s="83">
        <v>2796</v>
      </c>
      <c r="J399" s="83">
        <v>347</v>
      </c>
      <c r="K399" s="83">
        <v>4313</v>
      </c>
      <c r="L399" s="83">
        <v>864</v>
      </c>
    </row>
    <row r="400" spans="1:12" x14ac:dyDescent="0.35">
      <c r="A400" s="81">
        <v>45261</v>
      </c>
      <c r="B400" s="82">
        <v>0.52083333333333337</v>
      </c>
      <c r="C400" s="83">
        <v>25815</v>
      </c>
      <c r="D400" s="83">
        <v>959</v>
      </c>
      <c r="E400" s="83">
        <v>4771</v>
      </c>
      <c r="F400" s="83">
        <v>1373</v>
      </c>
      <c r="G400" s="83">
        <v>599</v>
      </c>
      <c r="H400" s="83">
        <v>3389</v>
      </c>
      <c r="I400" s="83">
        <v>2791</v>
      </c>
      <c r="J400" s="83">
        <v>372</v>
      </c>
      <c r="K400" s="83">
        <v>4118</v>
      </c>
      <c r="L400" s="83">
        <v>582</v>
      </c>
    </row>
    <row r="401" spans="1:12" x14ac:dyDescent="0.35">
      <c r="A401" s="81">
        <v>45261</v>
      </c>
      <c r="B401" s="82">
        <v>0.54166666666666663</v>
      </c>
      <c r="C401" s="83">
        <v>25397</v>
      </c>
      <c r="D401" s="83">
        <v>960</v>
      </c>
      <c r="E401" s="83">
        <v>4777</v>
      </c>
      <c r="F401" s="83">
        <v>1635</v>
      </c>
      <c r="G401" s="83">
        <v>500</v>
      </c>
      <c r="H401" s="83">
        <v>3380</v>
      </c>
      <c r="I401" s="83">
        <v>2775</v>
      </c>
      <c r="J401" s="83">
        <v>386</v>
      </c>
      <c r="K401" s="83">
        <v>3697</v>
      </c>
      <c r="L401" s="83">
        <v>586</v>
      </c>
    </row>
    <row r="402" spans="1:12" x14ac:dyDescent="0.35">
      <c r="A402" s="81">
        <v>45261</v>
      </c>
      <c r="B402" s="82">
        <v>0.5625</v>
      </c>
      <c r="C402" s="83">
        <v>25314</v>
      </c>
      <c r="D402" s="83">
        <v>961</v>
      </c>
      <c r="E402" s="83">
        <v>4770</v>
      </c>
      <c r="F402" s="83">
        <v>1780</v>
      </c>
      <c r="G402" s="83">
        <v>433</v>
      </c>
      <c r="H402" s="83">
        <v>3596</v>
      </c>
      <c r="I402" s="83">
        <v>2782</v>
      </c>
      <c r="J402" s="83">
        <v>507</v>
      </c>
      <c r="K402" s="83">
        <v>3136</v>
      </c>
      <c r="L402" s="83">
        <v>1184</v>
      </c>
    </row>
    <row r="403" spans="1:12" x14ac:dyDescent="0.35">
      <c r="A403" s="81">
        <v>45261</v>
      </c>
      <c r="B403" s="82">
        <v>0.58333333333333337</v>
      </c>
      <c r="C403" s="83">
        <v>25348</v>
      </c>
      <c r="D403" s="83">
        <v>960</v>
      </c>
      <c r="E403" s="83">
        <v>4777</v>
      </c>
      <c r="F403" s="83">
        <v>1766</v>
      </c>
      <c r="G403" s="83">
        <v>472</v>
      </c>
      <c r="H403" s="83">
        <v>3610</v>
      </c>
      <c r="I403" s="83">
        <v>2788</v>
      </c>
      <c r="J403" s="83">
        <v>823</v>
      </c>
      <c r="K403" s="83">
        <v>2360</v>
      </c>
      <c r="L403" s="83">
        <v>850</v>
      </c>
    </row>
    <row r="404" spans="1:12" x14ac:dyDescent="0.35">
      <c r="A404" s="81">
        <v>45261</v>
      </c>
      <c r="B404" s="82">
        <v>0.60416666666666663</v>
      </c>
      <c r="C404" s="83">
        <v>25341</v>
      </c>
      <c r="D404" s="83">
        <v>960</v>
      </c>
      <c r="E404" s="83">
        <v>4778</v>
      </c>
      <c r="F404" s="83">
        <v>1660</v>
      </c>
      <c r="G404" s="83">
        <v>594</v>
      </c>
      <c r="H404" s="83">
        <v>4068</v>
      </c>
      <c r="I404" s="83">
        <v>2798</v>
      </c>
      <c r="J404" s="83">
        <v>980</v>
      </c>
      <c r="K404" s="83">
        <v>1434</v>
      </c>
      <c r="L404" s="83">
        <v>906</v>
      </c>
    </row>
    <row r="405" spans="1:12" x14ac:dyDescent="0.35">
      <c r="A405" s="81">
        <v>45261</v>
      </c>
      <c r="B405" s="82">
        <v>0.625</v>
      </c>
      <c r="C405" s="83">
        <v>25328</v>
      </c>
      <c r="D405" s="83">
        <v>960</v>
      </c>
      <c r="E405" s="83">
        <v>4773</v>
      </c>
      <c r="F405" s="83">
        <v>1291</v>
      </c>
      <c r="G405" s="83">
        <v>807</v>
      </c>
      <c r="H405" s="83">
        <v>4120</v>
      </c>
      <c r="I405" s="83">
        <v>2793</v>
      </c>
      <c r="J405" s="83">
        <v>1069</v>
      </c>
      <c r="K405" s="83">
        <v>432</v>
      </c>
      <c r="L405" s="83">
        <v>1502</v>
      </c>
    </row>
    <row r="406" spans="1:12" x14ac:dyDescent="0.35">
      <c r="A406" s="81">
        <v>45261</v>
      </c>
      <c r="B406" s="82">
        <v>0.64583333333333337</v>
      </c>
      <c r="C406" s="83">
        <v>25290</v>
      </c>
      <c r="D406" s="83">
        <v>871</v>
      </c>
      <c r="E406" s="83">
        <v>4781</v>
      </c>
      <c r="F406" s="83">
        <v>1133</v>
      </c>
      <c r="G406" s="83">
        <v>907</v>
      </c>
      <c r="H406" s="83">
        <v>5206</v>
      </c>
      <c r="I406" s="83">
        <v>2800</v>
      </c>
      <c r="J406" s="83">
        <v>1172</v>
      </c>
      <c r="K406" s="83">
        <v>28</v>
      </c>
      <c r="L406" s="83">
        <v>1608</v>
      </c>
    </row>
    <row r="407" spans="1:12" x14ac:dyDescent="0.35">
      <c r="A407" s="81">
        <v>45261</v>
      </c>
      <c r="B407" s="82">
        <v>0.66666666666666663</v>
      </c>
      <c r="C407" s="83">
        <v>25235</v>
      </c>
      <c r="D407" s="83">
        <v>907</v>
      </c>
      <c r="E407" s="83">
        <v>4784</v>
      </c>
      <c r="F407" s="83">
        <v>1199</v>
      </c>
      <c r="G407" s="83">
        <v>977</v>
      </c>
      <c r="H407" s="83">
        <v>5280</v>
      </c>
      <c r="I407" s="83">
        <v>2801</v>
      </c>
      <c r="J407" s="83">
        <v>1977</v>
      </c>
      <c r="K407" s="83">
        <v>0</v>
      </c>
      <c r="L407" s="83">
        <v>1516</v>
      </c>
    </row>
    <row r="408" spans="1:12" x14ac:dyDescent="0.35">
      <c r="A408" s="81">
        <v>45261</v>
      </c>
      <c r="B408" s="82">
        <v>0.6875</v>
      </c>
      <c r="C408" s="83">
        <v>25471</v>
      </c>
      <c r="D408" s="83">
        <v>931</v>
      </c>
      <c r="E408" s="83">
        <v>4786</v>
      </c>
      <c r="F408" s="83">
        <v>1290</v>
      </c>
      <c r="G408" s="83">
        <v>929</v>
      </c>
      <c r="H408" s="83">
        <v>5570</v>
      </c>
      <c r="I408" s="83">
        <v>2796</v>
      </c>
      <c r="J408" s="83">
        <v>2169</v>
      </c>
      <c r="K408" s="83">
        <v>0</v>
      </c>
      <c r="L408" s="83">
        <v>1556</v>
      </c>
    </row>
    <row r="409" spans="1:12" x14ac:dyDescent="0.35">
      <c r="A409" s="81">
        <v>45261</v>
      </c>
      <c r="B409" s="82">
        <v>0.70833333333333337</v>
      </c>
      <c r="C409" s="83">
        <v>25863</v>
      </c>
      <c r="D409" s="83">
        <v>958</v>
      </c>
      <c r="E409" s="83">
        <v>4783</v>
      </c>
      <c r="F409" s="83">
        <v>1759</v>
      </c>
      <c r="G409" s="83">
        <v>777</v>
      </c>
      <c r="H409" s="83">
        <v>5574</v>
      </c>
      <c r="I409" s="83">
        <v>2793</v>
      </c>
      <c r="J409" s="83">
        <v>1923</v>
      </c>
      <c r="K409" s="83">
        <v>0</v>
      </c>
      <c r="L409" s="83">
        <v>890</v>
      </c>
    </row>
    <row r="410" spans="1:12" x14ac:dyDescent="0.35">
      <c r="A410" s="81">
        <v>45261</v>
      </c>
      <c r="B410" s="82">
        <v>0.72916666666666663</v>
      </c>
      <c r="C410" s="83">
        <v>26523</v>
      </c>
      <c r="D410" s="83">
        <v>959</v>
      </c>
      <c r="E410" s="83">
        <v>4783</v>
      </c>
      <c r="F410" s="83">
        <v>1718</v>
      </c>
      <c r="G410" s="83">
        <v>839</v>
      </c>
      <c r="H410" s="83">
        <v>5356</v>
      </c>
      <c r="I410" s="83">
        <v>2790</v>
      </c>
      <c r="J410" s="83">
        <v>1344</v>
      </c>
      <c r="K410" s="83">
        <v>0</v>
      </c>
      <c r="L410" s="83">
        <v>772</v>
      </c>
    </row>
    <row r="411" spans="1:12" x14ac:dyDescent="0.35">
      <c r="A411" s="81">
        <v>45261</v>
      </c>
      <c r="B411" s="82">
        <v>0.75</v>
      </c>
      <c r="C411" s="83">
        <v>26293</v>
      </c>
      <c r="D411" s="83">
        <v>959</v>
      </c>
      <c r="E411" s="83">
        <v>4782</v>
      </c>
      <c r="F411" s="83">
        <v>1262</v>
      </c>
      <c r="G411" s="83">
        <v>799</v>
      </c>
      <c r="H411" s="83">
        <v>5344</v>
      </c>
      <c r="I411" s="83">
        <v>2798</v>
      </c>
      <c r="J411" s="83">
        <v>1177</v>
      </c>
      <c r="K411" s="83">
        <v>0</v>
      </c>
      <c r="L411" s="83">
        <v>866</v>
      </c>
    </row>
    <row r="412" spans="1:12" x14ac:dyDescent="0.35">
      <c r="A412" s="81">
        <v>45261</v>
      </c>
      <c r="B412" s="82">
        <v>0.77083333333333337</v>
      </c>
      <c r="C412" s="83">
        <v>26167</v>
      </c>
      <c r="D412" s="83">
        <v>959</v>
      </c>
      <c r="E412" s="83">
        <v>4781</v>
      </c>
      <c r="F412" s="83">
        <v>1143</v>
      </c>
      <c r="G412" s="83">
        <v>813</v>
      </c>
      <c r="H412" s="83">
        <v>5462</v>
      </c>
      <c r="I412" s="83">
        <v>2775</v>
      </c>
      <c r="J412" s="83">
        <v>732</v>
      </c>
      <c r="K412" s="83">
        <v>0</v>
      </c>
      <c r="L412" s="83">
        <v>588</v>
      </c>
    </row>
    <row r="413" spans="1:12" x14ac:dyDescent="0.35">
      <c r="A413" s="81">
        <v>45261</v>
      </c>
      <c r="B413" s="82">
        <v>0.79166666666666663</v>
      </c>
      <c r="C413" s="83">
        <v>25843</v>
      </c>
      <c r="D413" s="83">
        <v>962</v>
      </c>
      <c r="E413" s="83">
        <v>4777</v>
      </c>
      <c r="F413" s="83">
        <v>1212</v>
      </c>
      <c r="G413" s="83">
        <v>503</v>
      </c>
      <c r="H413" s="83">
        <v>5454</v>
      </c>
      <c r="I413" s="83">
        <v>2799</v>
      </c>
      <c r="J413" s="83">
        <v>680</v>
      </c>
      <c r="K413" s="83">
        <v>0</v>
      </c>
      <c r="L413" s="83">
        <v>294</v>
      </c>
    </row>
    <row r="414" spans="1:12" x14ac:dyDescent="0.35">
      <c r="A414" s="81">
        <v>45261</v>
      </c>
      <c r="B414" s="82">
        <v>0.8125</v>
      </c>
      <c r="C414" s="83">
        <v>25340</v>
      </c>
      <c r="D414" s="83">
        <v>960</v>
      </c>
      <c r="E414" s="83">
        <v>4783</v>
      </c>
      <c r="F414" s="83">
        <v>1178</v>
      </c>
      <c r="G414" s="83">
        <v>327</v>
      </c>
      <c r="H414" s="83">
        <v>5252</v>
      </c>
      <c r="I414" s="83">
        <v>2797</v>
      </c>
      <c r="J414" s="83">
        <v>353</v>
      </c>
      <c r="K414" s="83">
        <v>0</v>
      </c>
      <c r="L414" s="83">
        <v>506</v>
      </c>
    </row>
    <row r="415" spans="1:12" x14ac:dyDescent="0.35">
      <c r="A415" s="81">
        <v>45261</v>
      </c>
      <c r="B415" s="82">
        <v>0.83333333333333337</v>
      </c>
      <c r="C415" s="83">
        <v>24939</v>
      </c>
      <c r="D415" s="83">
        <v>959</v>
      </c>
      <c r="E415" s="83">
        <v>4781</v>
      </c>
      <c r="F415" s="83">
        <v>1316</v>
      </c>
      <c r="G415" s="83">
        <v>297</v>
      </c>
      <c r="H415" s="83">
        <v>5184</v>
      </c>
      <c r="I415" s="83">
        <v>2783</v>
      </c>
      <c r="J415" s="83">
        <v>197</v>
      </c>
      <c r="K415" s="83">
        <v>0</v>
      </c>
      <c r="L415" s="83">
        <v>86</v>
      </c>
    </row>
    <row r="416" spans="1:12" x14ac:dyDescent="0.35">
      <c r="A416" s="81">
        <v>45261</v>
      </c>
      <c r="B416" s="82">
        <v>0.85416666666666663</v>
      </c>
      <c r="C416" s="83">
        <v>24537</v>
      </c>
      <c r="D416" s="83">
        <v>956</v>
      </c>
      <c r="E416" s="83">
        <v>4781</v>
      </c>
      <c r="F416" s="83">
        <v>1268</v>
      </c>
      <c r="G416" s="83">
        <v>245</v>
      </c>
      <c r="H416" s="83">
        <v>4038</v>
      </c>
      <c r="I416" s="83">
        <v>2791</v>
      </c>
      <c r="J416" s="83">
        <v>245</v>
      </c>
      <c r="K416" s="83">
        <v>0</v>
      </c>
      <c r="L416" s="83">
        <v>16</v>
      </c>
    </row>
    <row r="417" spans="1:12" x14ac:dyDescent="0.35">
      <c r="A417" s="81">
        <v>45261</v>
      </c>
      <c r="B417" s="82">
        <v>0.875</v>
      </c>
      <c r="C417" s="83">
        <v>23407</v>
      </c>
      <c r="D417" s="83">
        <v>957</v>
      </c>
      <c r="E417" s="83">
        <v>4795</v>
      </c>
      <c r="F417" s="83">
        <v>1249</v>
      </c>
      <c r="G417" s="83">
        <v>242</v>
      </c>
      <c r="H417" s="83">
        <v>3932</v>
      </c>
      <c r="I417" s="83">
        <v>2788</v>
      </c>
      <c r="J417" s="83">
        <v>236</v>
      </c>
      <c r="K417" s="83">
        <v>0</v>
      </c>
      <c r="L417" s="83">
        <v>54</v>
      </c>
    </row>
    <row r="418" spans="1:12" x14ac:dyDescent="0.35">
      <c r="A418" s="81">
        <v>45261</v>
      </c>
      <c r="B418" s="82">
        <v>0.89583333333333337</v>
      </c>
      <c r="C418" s="83">
        <v>23182</v>
      </c>
      <c r="D418" s="83">
        <v>958</v>
      </c>
      <c r="E418" s="83">
        <v>4799</v>
      </c>
      <c r="F418" s="83">
        <v>1165</v>
      </c>
      <c r="G418" s="83">
        <v>242</v>
      </c>
      <c r="H418" s="83">
        <v>2152</v>
      </c>
      <c r="I418" s="83">
        <v>2766</v>
      </c>
      <c r="J418" s="83">
        <v>254</v>
      </c>
      <c r="K418" s="83">
        <v>0</v>
      </c>
      <c r="L418" s="83">
        <v>232</v>
      </c>
    </row>
    <row r="419" spans="1:12" x14ac:dyDescent="0.35">
      <c r="A419" s="81">
        <v>45261</v>
      </c>
      <c r="B419" s="82">
        <v>0.91666666666666663</v>
      </c>
      <c r="C419" s="83">
        <v>22532</v>
      </c>
      <c r="D419" s="83">
        <v>960</v>
      </c>
      <c r="E419" s="83">
        <v>4792</v>
      </c>
      <c r="F419" s="83">
        <v>1142</v>
      </c>
      <c r="G419" s="83">
        <v>242</v>
      </c>
      <c r="H419" s="83">
        <v>2080</v>
      </c>
      <c r="I419" s="83">
        <v>2427</v>
      </c>
      <c r="J419" s="83">
        <v>204</v>
      </c>
      <c r="K419" s="83">
        <v>0</v>
      </c>
      <c r="L419" s="83">
        <v>32</v>
      </c>
    </row>
    <row r="420" spans="1:12" x14ac:dyDescent="0.35">
      <c r="A420" s="81">
        <v>45261</v>
      </c>
      <c r="B420" s="82">
        <v>0.9375</v>
      </c>
      <c r="C420" s="83">
        <v>21424</v>
      </c>
      <c r="D420" s="83">
        <v>960</v>
      </c>
      <c r="E420" s="83">
        <v>4792</v>
      </c>
      <c r="F420" s="83">
        <v>1237</v>
      </c>
      <c r="G420" s="83">
        <v>230</v>
      </c>
      <c r="H420" s="83">
        <v>1536</v>
      </c>
      <c r="I420" s="83">
        <v>2144</v>
      </c>
      <c r="J420" s="83">
        <v>226</v>
      </c>
      <c r="K420" s="83">
        <v>0</v>
      </c>
      <c r="L420" s="83">
        <v>46</v>
      </c>
    </row>
    <row r="421" spans="1:12" x14ac:dyDescent="0.35">
      <c r="A421" s="81">
        <v>45261</v>
      </c>
      <c r="B421" s="82">
        <v>0.95833333333333337</v>
      </c>
      <c r="C421" s="83">
        <v>20615</v>
      </c>
      <c r="D421" s="83">
        <v>961</v>
      </c>
      <c r="E421" s="83">
        <v>4796</v>
      </c>
      <c r="F421" s="83">
        <v>1390</v>
      </c>
      <c r="G421" s="83">
        <v>217</v>
      </c>
      <c r="H421" s="83">
        <v>1560</v>
      </c>
      <c r="I421" s="83">
        <v>2145</v>
      </c>
      <c r="J421" s="83">
        <v>188</v>
      </c>
      <c r="K421" s="83">
        <v>0</v>
      </c>
      <c r="L421" s="83">
        <v>0</v>
      </c>
    </row>
    <row r="422" spans="1:12" x14ac:dyDescent="0.35">
      <c r="A422" s="81">
        <v>45261</v>
      </c>
      <c r="B422" s="82">
        <v>0.97916666666666663</v>
      </c>
      <c r="C422" s="83">
        <v>20619</v>
      </c>
      <c r="D422" s="83">
        <v>960</v>
      </c>
      <c r="E422" s="83">
        <v>4799</v>
      </c>
      <c r="F422" s="83">
        <v>1330</v>
      </c>
      <c r="G422" s="83">
        <v>100</v>
      </c>
      <c r="H422" s="83">
        <v>1928</v>
      </c>
      <c r="I422" s="83">
        <v>2155</v>
      </c>
      <c r="J422" s="83">
        <v>174</v>
      </c>
      <c r="K422" s="83">
        <v>0</v>
      </c>
      <c r="L422" s="83">
        <v>0</v>
      </c>
    </row>
    <row r="423" spans="1:12" x14ac:dyDescent="0.35">
      <c r="A423" s="81">
        <v>45261</v>
      </c>
      <c r="B423" s="82">
        <v>0</v>
      </c>
      <c r="C423" s="83">
        <v>20674</v>
      </c>
      <c r="D423" s="83">
        <v>961</v>
      </c>
      <c r="E423" s="83">
        <v>4795</v>
      </c>
      <c r="F423" s="83">
        <v>1162</v>
      </c>
      <c r="G423" s="83">
        <v>85</v>
      </c>
      <c r="H423" s="83">
        <v>1930</v>
      </c>
      <c r="I423" s="83">
        <v>2137</v>
      </c>
      <c r="J423" s="83">
        <v>222</v>
      </c>
      <c r="K423" s="83">
        <v>0</v>
      </c>
      <c r="L423" s="83">
        <v>0</v>
      </c>
    </row>
    <row r="424" spans="1:12" x14ac:dyDescent="0.35">
      <c r="A424" s="81">
        <v>45261</v>
      </c>
      <c r="B424" s="82">
        <v>2.0833333333333332E-2</v>
      </c>
      <c r="C424" s="83">
        <v>20843</v>
      </c>
      <c r="D424" s="83">
        <v>960</v>
      </c>
      <c r="E424" s="83">
        <v>4791</v>
      </c>
      <c r="F424" s="83">
        <v>1105</v>
      </c>
      <c r="G424" s="83">
        <v>85</v>
      </c>
      <c r="H424" s="83">
        <v>1814</v>
      </c>
      <c r="I424" s="83">
        <v>2127</v>
      </c>
      <c r="J424" s="83">
        <v>228</v>
      </c>
      <c r="K424" s="83">
        <v>0</v>
      </c>
      <c r="L424" s="83">
        <v>0</v>
      </c>
    </row>
    <row r="425" spans="1:12" x14ac:dyDescent="0.35">
      <c r="A425" s="81">
        <v>45261</v>
      </c>
      <c r="B425" s="82">
        <v>4.1666666666666664E-2</v>
      </c>
      <c r="C425" s="83">
        <v>20709</v>
      </c>
      <c r="D425" s="83">
        <v>959</v>
      </c>
      <c r="E425" s="83">
        <v>4789</v>
      </c>
      <c r="F425" s="83">
        <v>1162</v>
      </c>
      <c r="G425" s="83">
        <v>85</v>
      </c>
      <c r="H425" s="83">
        <v>1790</v>
      </c>
      <c r="I425" s="83">
        <v>2128</v>
      </c>
      <c r="J425" s="83">
        <v>178</v>
      </c>
      <c r="K425" s="83">
        <v>0</v>
      </c>
      <c r="L425" s="83">
        <v>0</v>
      </c>
    </row>
    <row r="426" spans="1:12" x14ac:dyDescent="0.35">
      <c r="A426" s="81">
        <v>45261</v>
      </c>
      <c r="B426" s="82">
        <v>6.25E-2</v>
      </c>
      <c r="C426" s="83">
        <v>20349</v>
      </c>
      <c r="D426" s="83">
        <v>959</v>
      </c>
      <c r="E426" s="83">
        <v>4780</v>
      </c>
      <c r="F426" s="83">
        <v>1312</v>
      </c>
      <c r="G426" s="83">
        <v>82</v>
      </c>
      <c r="H426" s="83">
        <v>1574</v>
      </c>
      <c r="I426" s="83">
        <v>2129</v>
      </c>
      <c r="J426" s="83">
        <v>169</v>
      </c>
      <c r="K426" s="83">
        <v>0</v>
      </c>
      <c r="L426" s="83">
        <v>0</v>
      </c>
    </row>
    <row r="427" spans="1:12" x14ac:dyDescent="0.35">
      <c r="A427" s="81">
        <v>45261</v>
      </c>
      <c r="B427" s="82">
        <v>8.3333333333333329E-2</v>
      </c>
      <c r="C427" s="83">
        <v>20037</v>
      </c>
      <c r="D427" s="83">
        <v>960</v>
      </c>
      <c r="E427" s="83">
        <v>4775</v>
      </c>
      <c r="F427" s="83">
        <v>1247</v>
      </c>
      <c r="G427" s="83">
        <v>81</v>
      </c>
      <c r="H427" s="83">
        <v>1564</v>
      </c>
      <c r="I427" s="83">
        <v>2136</v>
      </c>
      <c r="J427" s="83">
        <v>175</v>
      </c>
      <c r="K427" s="83">
        <v>0</v>
      </c>
      <c r="L427" s="83">
        <v>0</v>
      </c>
    </row>
    <row r="428" spans="1:12" x14ac:dyDescent="0.35">
      <c r="A428" s="81">
        <v>45261</v>
      </c>
      <c r="B428" s="82">
        <v>0.10416666666666667</v>
      </c>
      <c r="C428" s="83">
        <v>19993</v>
      </c>
      <c r="D428" s="83">
        <v>961</v>
      </c>
      <c r="E428" s="83">
        <v>4777</v>
      </c>
      <c r="F428" s="83">
        <v>1117</v>
      </c>
      <c r="G428" s="83">
        <v>81</v>
      </c>
      <c r="H428" s="83">
        <v>1464</v>
      </c>
      <c r="I428" s="83">
        <v>2175</v>
      </c>
      <c r="J428" s="83">
        <v>187</v>
      </c>
      <c r="K428" s="83">
        <v>0</v>
      </c>
      <c r="L428" s="83">
        <v>0</v>
      </c>
    </row>
    <row r="429" spans="1:12" x14ac:dyDescent="0.35">
      <c r="A429" s="81">
        <v>45261</v>
      </c>
      <c r="B429" s="82">
        <v>0.125</v>
      </c>
      <c r="C429" s="83">
        <v>19847</v>
      </c>
      <c r="D429" s="83">
        <v>959</v>
      </c>
      <c r="E429" s="83">
        <v>4779</v>
      </c>
      <c r="F429" s="83">
        <v>1168</v>
      </c>
      <c r="G429" s="83">
        <v>84</v>
      </c>
      <c r="H429" s="83">
        <v>1452</v>
      </c>
      <c r="I429" s="83">
        <v>1894</v>
      </c>
      <c r="J429" s="83">
        <v>170</v>
      </c>
      <c r="K429" s="83">
        <v>0</v>
      </c>
      <c r="L429" s="83">
        <v>0</v>
      </c>
    </row>
    <row r="430" spans="1:12" x14ac:dyDescent="0.35">
      <c r="A430" s="81">
        <v>45261</v>
      </c>
      <c r="B430" s="82">
        <v>0.14583333333333334</v>
      </c>
      <c r="C430" s="83">
        <v>20090</v>
      </c>
      <c r="D430" s="83">
        <v>958</v>
      </c>
      <c r="E430" s="83">
        <v>4774</v>
      </c>
      <c r="F430" s="83">
        <v>1142</v>
      </c>
      <c r="G430" s="83">
        <v>81</v>
      </c>
      <c r="H430" s="83">
        <v>1186</v>
      </c>
      <c r="I430" s="83">
        <v>1567</v>
      </c>
      <c r="J430" s="83">
        <v>173</v>
      </c>
      <c r="K430" s="83">
        <v>0</v>
      </c>
      <c r="L430" s="83">
        <v>0</v>
      </c>
    </row>
    <row r="431" spans="1:12" x14ac:dyDescent="0.35">
      <c r="A431" s="81">
        <v>45261</v>
      </c>
      <c r="B431" s="82">
        <v>0.16666666666666666</v>
      </c>
      <c r="C431" s="83">
        <v>19671</v>
      </c>
      <c r="D431" s="83">
        <v>959</v>
      </c>
      <c r="E431" s="83">
        <v>4773</v>
      </c>
      <c r="F431" s="83">
        <v>1432</v>
      </c>
      <c r="G431" s="83">
        <v>91</v>
      </c>
      <c r="H431" s="83">
        <v>1148</v>
      </c>
      <c r="I431" s="83">
        <v>1485</v>
      </c>
      <c r="J431" s="83">
        <v>169</v>
      </c>
      <c r="K431" s="83">
        <v>0</v>
      </c>
      <c r="L431" s="83">
        <v>0</v>
      </c>
    </row>
    <row r="432" spans="1:12" x14ac:dyDescent="0.35">
      <c r="A432" s="81">
        <v>45261</v>
      </c>
      <c r="B432" s="82">
        <v>0.1875</v>
      </c>
      <c r="C432" s="83">
        <v>20021</v>
      </c>
      <c r="D432" s="83">
        <v>953</v>
      </c>
      <c r="E432" s="83">
        <v>4776</v>
      </c>
      <c r="F432" s="83">
        <v>1551</v>
      </c>
      <c r="G432" s="83">
        <v>182</v>
      </c>
      <c r="H432" s="83">
        <v>292</v>
      </c>
      <c r="I432" s="83">
        <v>1492</v>
      </c>
      <c r="J432" s="83">
        <v>182</v>
      </c>
      <c r="K432" s="83">
        <v>0</v>
      </c>
      <c r="L432" s="83">
        <v>0</v>
      </c>
    </row>
    <row r="433" spans="1:12" x14ac:dyDescent="0.35">
      <c r="A433" s="81">
        <v>45261</v>
      </c>
      <c r="B433" s="82">
        <v>0.20833333333333334</v>
      </c>
      <c r="C433" s="83">
        <v>20259</v>
      </c>
      <c r="D433" s="83">
        <v>956</v>
      </c>
      <c r="E433" s="83">
        <v>4779</v>
      </c>
      <c r="F433" s="83">
        <v>1631</v>
      </c>
      <c r="G433" s="83">
        <v>188</v>
      </c>
      <c r="H433" s="83">
        <v>260</v>
      </c>
      <c r="I433" s="83">
        <v>1472</v>
      </c>
      <c r="J433" s="83">
        <v>173</v>
      </c>
      <c r="K433" s="83">
        <v>0</v>
      </c>
      <c r="L433" s="83">
        <v>0</v>
      </c>
    </row>
    <row r="434" spans="1:12" x14ac:dyDescent="0.35">
      <c r="A434" s="81">
        <v>45261</v>
      </c>
      <c r="B434" s="82">
        <v>0.22916666666666666</v>
      </c>
      <c r="C434" s="83">
        <v>20916</v>
      </c>
      <c r="D434" s="83">
        <v>960</v>
      </c>
      <c r="E434" s="83">
        <v>4779</v>
      </c>
      <c r="F434" s="83">
        <v>1606</v>
      </c>
      <c r="G434" s="83">
        <v>245</v>
      </c>
      <c r="H434" s="83">
        <v>82</v>
      </c>
      <c r="I434" s="83">
        <v>1422</v>
      </c>
      <c r="J434" s="83">
        <v>239</v>
      </c>
      <c r="K434" s="83">
        <v>0</v>
      </c>
      <c r="L434" s="83">
        <v>0</v>
      </c>
    </row>
    <row r="435" spans="1:12" x14ac:dyDescent="0.35">
      <c r="A435" s="81">
        <v>45262</v>
      </c>
      <c r="B435" s="82">
        <v>0.25</v>
      </c>
      <c r="C435" s="83">
        <v>21315</v>
      </c>
      <c r="D435" s="83">
        <v>960</v>
      </c>
      <c r="E435" s="83">
        <v>4786</v>
      </c>
      <c r="F435" s="83">
        <v>1723</v>
      </c>
      <c r="G435" s="83">
        <v>420</v>
      </c>
      <c r="H435" s="83">
        <v>96</v>
      </c>
      <c r="I435" s="83">
        <v>1417</v>
      </c>
      <c r="J435" s="83">
        <v>211</v>
      </c>
      <c r="K435" s="83">
        <v>0</v>
      </c>
      <c r="L435" s="83">
        <v>90</v>
      </c>
    </row>
    <row r="436" spans="1:12" x14ac:dyDescent="0.35">
      <c r="A436" s="81">
        <v>45262</v>
      </c>
      <c r="B436" s="82">
        <v>0.27083333333333331</v>
      </c>
      <c r="C436" s="83">
        <v>21701</v>
      </c>
      <c r="D436" s="83">
        <v>962</v>
      </c>
      <c r="E436" s="83">
        <v>4785</v>
      </c>
      <c r="F436" s="83">
        <v>1826</v>
      </c>
      <c r="G436" s="83">
        <v>406</v>
      </c>
      <c r="H436" s="83">
        <v>702</v>
      </c>
      <c r="I436" s="83">
        <v>1435</v>
      </c>
      <c r="J436" s="83">
        <v>387</v>
      </c>
      <c r="K436" s="83">
        <v>0</v>
      </c>
      <c r="L436" s="83">
        <v>108</v>
      </c>
    </row>
    <row r="437" spans="1:12" x14ac:dyDescent="0.35">
      <c r="A437" s="81">
        <v>45262</v>
      </c>
      <c r="B437" s="82">
        <v>0.29166666666666669</v>
      </c>
      <c r="C437" s="83">
        <v>21924</v>
      </c>
      <c r="D437" s="83">
        <v>961</v>
      </c>
      <c r="E437" s="83">
        <v>4784</v>
      </c>
      <c r="F437" s="83">
        <v>1788</v>
      </c>
      <c r="G437" s="83">
        <v>509</v>
      </c>
      <c r="H437" s="83">
        <v>828</v>
      </c>
      <c r="I437" s="83">
        <v>1441</v>
      </c>
      <c r="J437" s="83">
        <v>477</v>
      </c>
      <c r="K437" s="83">
        <v>0</v>
      </c>
      <c r="L437" s="83">
        <v>402</v>
      </c>
    </row>
    <row r="438" spans="1:12" x14ac:dyDescent="0.35">
      <c r="A438" s="81">
        <v>45262</v>
      </c>
      <c r="B438" s="82">
        <v>0.3125</v>
      </c>
      <c r="C438" s="83">
        <v>22159</v>
      </c>
      <c r="D438" s="83">
        <v>959</v>
      </c>
      <c r="E438" s="83">
        <v>4772</v>
      </c>
      <c r="F438" s="83">
        <v>1681</v>
      </c>
      <c r="G438" s="83">
        <v>441</v>
      </c>
      <c r="H438" s="83">
        <v>2722</v>
      </c>
      <c r="I438" s="83">
        <v>1445</v>
      </c>
      <c r="J438" s="83">
        <v>367</v>
      </c>
      <c r="K438" s="83">
        <v>0</v>
      </c>
      <c r="L438" s="83">
        <v>318</v>
      </c>
    </row>
    <row r="439" spans="1:12" x14ac:dyDescent="0.35">
      <c r="A439" s="81">
        <v>45262</v>
      </c>
      <c r="B439" s="82">
        <v>0.33333333333333331</v>
      </c>
      <c r="C439" s="83">
        <v>22915</v>
      </c>
      <c r="D439" s="83">
        <v>961</v>
      </c>
      <c r="E439" s="83">
        <v>4775</v>
      </c>
      <c r="F439" s="83">
        <v>1397</v>
      </c>
      <c r="G439" s="83">
        <v>552</v>
      </c>
      <c r="H439" s="83">
        <v>2932</v>
      </c>
      <c r="I439" s="83">
        <v>1445</v>
      </c>
      <c r="J439" s="83">
        <v>619</v>
      </c>
      <c r="K439" s="83">
        <v>36</v>
      </c>
      <c r="L439" s="83">
        <v>414</v>
      </c>
    </row>
    <row r="440" spans="1:12" x14ac:dyDescent="0.35">
      <c r="A440" s="81">
        <v>45262</v>
      </c>
      <c r="B440" s="82">
        <v>0.35416666666666669</v>
      </c>
      <c r="C440" s="83">
        <v>22736</v>
      </c>
      <c r="D440" s="83">
        <v>959</v>
      </c>
      <c r="E440" s="83">
        <v>4778</v>
      </c>
      <c r="F440" s="83">
        <v>1423</v>
      </c>
      <c r="G440" s="83">
        <v>526</v>
      </c>
      <c r="H440" s="83">
        <v>5342</v>
      </c>
      <c r="I440" s="83">
        <v>1445</v>
      </c>
      <c r="J440" s="83">
        <v>425</v>
      </c>
      <c r="K440" s="83">
        <v>328</v>
      </c>
      <c r="L440" s="83">
        <v>194</v>
      </c>
    </row>
    <row r="441" spans="1:12" x14ac:dyDescent="0.35">
      <c r="A441" s="81">
        <v>45262</v>
      </c>
      <c r="B441" s="82">
        <v>0.375</v>
      </c>
      <c r="C441" s="83">
        <v>22978</v>
      </c>
      <c r="D441" s="83">
        <v>943</v>
      </c>
      <c r="E441" s="83">
        <v>4774</v>
      </c>
      <c r="F441" s="83">
        <v>1696</v>
      </c>
      <c r="G441" s="83">
        <v>529</v>
      </c>
      <c r="H441" s="83">
        <v>5454</v>
      </c>
      <c r="I441" s="83">
        <v>1445</v>
      </c>
      <c r="J441" s="83">
        <v>557</v>
      </c>
      <c r="K441" s="83">
        <v>824</v>
      </c>
      <c r="L441" s="83">
        <v>120</v>
      </c>
    </row>
    <row r="442" spans="1:12" x14ac:dyDescent="0.35">
      <c r="A442" s="81">
        <v>45262</v>
      </c>
      <c r="B442" s="82">
        <v>0.39583333333333331</v>
      </c>
      <c r="C442" s="83">
        <v>23113</v>
      </c>
      <c r="D442" s="83">
        <v>957</v>
      </c>
      <c r="E442" s="83">
        <v>4769</v>
      </c>
      <c r="F442" s="83">
        <v>1727</v>
      </c>
      <c r="G442" s="83">
        <v>415</v>
      </c>
      <c r="H442" s="83">
        <v>5686</v>
      </c>
      <c r="I442" s="83">
        <v>1445</v>
      </c>
      <c r="J442" s="83">
        <v>583</v>
      </c>
      <c r="K442" s="83">
        <v>1339</v>
      </c>
      <c r="L442" s="83">
        <v>326</v>
      </c>
    </row>
    <row r="443" spans="1:12" x14ac:dyDescent="0.35">
      <c r="A443" s="81">
        <v>45262</v>
      </c>
      <c r="B443" s="82">
        <v>0.41666666666666669</v>
      </c>
      <c r="C443" s="83">
        <v>23276</v>
      </c>
      <c r="D443" s="83">
        <v>959</v>
      </c>
      <c r="E443" s="83">
        <v>4764</v>
      </c>
      <c r="F443" s="83">
        <v>1874</v>
      </c>
      <c r="G443" s="83">
        <v>494</v>
      </c>
      <c r="H443" s="83">
        <v>5662</v>
      </c>
      <c r="I443" s="83">
        <v>1445</v>
      </c>
      <c r="J443" s="83">
        <v>466</v>
      </c>
      <c r="K443" s="83">
        <v>1741</v>
      </c>
      <c r="L443" s="83">
        <v>152</v>
      </c>
    </row>
    <row r="444" spans="1:12" x14ac:dyDescent="0.35">
      <c r="A444" s="81">
        <v>45262</v>
      </c>
      <c r="B444" s="82">
        <v>0.4375</v>
      </c>
      <c r="C444" s="83">
        <v>23231</v>
      </c>
      <c r="D444" s="83">
        <v>956</v>
      </c>
      <c r="E444" s="83">
        <v>4773</v>
      </c>
      <c r="F444" s="83">
        <v>1972</v>
      </c>
      <c r="G444" s="83">
        <v>529</v>
      </c>
      <c r="H444" s="83">
        <v>5346</v>
      </c>
      <c r="I444" s="83">
        <v>1501</v>
      </c>
      <c r="J444" s="83">
        <v>533</v>
      </c>
      <c r="K444" s="83">
        <v>2038</v>
      </c>
      <c r="L444" s="83">
        <v>0</v>
      </c>
    </row>
    <row r="445" spans="1:12" x14ac:dyDescent="0.35">
      <c r="A445" s="81">
        <v>45262</v>
      </c>
      <c r="B445" s="82">
        <v>0.45833333333333331</v>
      </c>
      <c r="C445" s="83">
        <v>23318</v>
      </c>
      <c r="D445" s="83">
        <v>960</v>
      </c>
      <c r="E445" s="83">
        <v>4771</v>
      </c>
      <c r="F445" s="83">
        <v>1830</v>
      </c>
      <c r="G445" s="83">
        <v>487</v>
      </c>
      <c r="H445" s="83">
        <v>5288</v>
      </c>
      <c r="I445" s="83">
        <v>1522</v>
      </c>
      <c r="J445" s="83">
        <v>480</v>
      </c>
      <c r="K445" s="83">
        <v>2351</v>
      </c>
      <c r="L445" s="83">
        <v>0</v>
      </c>
    </row>
    <row r="446" spans="1:12" x14ac:dyDescent="0.35">
      <c r="A446" s="81">
        <v>45262</v>
      </c>
      <c r="B446" s="82">
        <v>0.47916666666666669</v>
      </c>
      <c r="C446" s="83">
        <v>23362</v>
      </c>
      <c r="D446" s="83">
        <v>960</v>
      </c>
      <c r="E446" s="83">
        <v>4767</v>
      </c>
      <c r="F446" s="83">
        <v>1597</v>
      </c>
      <c r="G446" s="83">
        <v>406</v>
      </c>
      <c r="H446" s="83">
        <v>5176</v>
      </c>
      <c r="I446" s="83">
        <v>1585</v>
      </c>
      <c r="J446" s="83">
        <v>487</v>
      </c>
      <c r="K446" s="83">
        <v>2494</v>
      </c>
      <c r="L446" s="83">
        <v>266</v>
      </c>
    </row>
    <row r="447" spans="1:12" x14ac:dyDescent="0.35">
      <c r="A447" s="81">
        <v>45262</v>
      </c>
      <c r="B447" s="82">
        <v>0.5</v>
      </c>
      <c r="C447" s="83">
        <v>23288</v>
      </c>
      <c r="D447" s="83">
        <v>960</v>
      </c>
      <c r="E447" s="83">
        <v>4778</v>
      </c>
      <c r="F447" s="83">
        <v>1746</v>
      </c>
      <c r="G447" s="83">
        <v>533</v>
      </c>
      <c r="H447" s="83">
        <v>5178</v>
      </c>
      <c r="I447" s="83">
        <v>1610</v>
      </c>
      <c r="J447" s="83">
        <v>444</v>
      </c>
      <c r="K447" s="83">
        <v>2431</v>
      </c>
      <c r="L447" s="83">
        <v>68</v>
      </c>
    </row>
    <row r="448" spans="1:12" x14ac:dyDescent="0.35">
      <c r="A448" s="81">
        <v>45262</v>
      </c>
      <c r="B448" s="82">
        <v>0.52083333333333337</v>
      </c>
      <c r="C448" s="83">
        <v>22932</v>
      </c>
      <c r="D448" s="83">
        <v>959</v>
      </c>
      <c r="E448" s="83">
        <v>4772</v>
      </c>
      <c r="F448" s="83">
        <v>2104</v>
      </c>
      <c r="G448" s="83">
        <v>530</v>
      </c>
      <c r="H448" s="83">
        <v>5392</v>
      </c>
      <c r="I448" s="83">
        <v>1619</v>
      </c>
      <c r="J448" s="83">
        <v>480</v>
      </c>
      <c r="K448" s="83">
        <v>2294</v>
      </c>
      <c r="L448" s="83">
        <v>22</v>
      </c>
    </row>
    <row r="449" spans="1:12" x14ac:dyDescent="0.35">
      <c r="A449" s="81">
        <v>45262</v>
      </c>
      <c r="B449" s="82">
        <v>0.54166666666666663</v>
      </c>
      <c r="C449" s="83">
        <v>23225</v>
      </c>
      <c r="D449" s="83">
        <v>958</v>
      </c>
      <c r="E449" s="83">
        <v>4775</v>
      </c>
      <c r="F449" s="83">
        <v>2427</v>
      </c>
      <c r="G449" s="83">
        <v>499</v>
      </c>
      <c r="H449" s="83">
        <v>5430</v>
      </c>
      <c r="I449" s="83">
        <v>1622</v>
      </c>
      <c r="J449" s="83">
        <v>476</v>
      </c>
      <c r="K449" s="83">
        <v>1998</v>
      </c>
      <c r="L449" s="83">
        <v>0</v>
      </c>
    </row>
    <row r="450" spans="1:12" x14ac:dyDescent="0.35">
      <c r="A450" s="81">
        <v>45262</v>
      </c>
      <c r="B450" s="82">
        <v>0.5625</v>
      </c>
      <c r="C450" s="83">
        <v>23213</v>
      </c>
      <c r="D450" s="83">
        <v>961</v>
      </c>
      <c r="E450" s="83">
        <v>4783</v>
      </c>
      <c r="F450" s="83">
        <v>2470</v>
      </c>
      <c r="G450" s="83">
        <v>566</v>
      </c>
      <c r="H450" s="83">
        <v>5496</v>
      </c>
      <c r="I450" s="83">
        <v>1618</v>
      </c>
      <c r="J450" s="83">
        <v>406</v>
      </c>
      <c r="K450" s="83">
        <v>1670</v>
      </c>
      <c r="L450" s="83">
        <v>0</v>
      </c>
    </row>
    <row r="451" spans="1:12" x14ac:dyDescent="0.35">
      <c r="A451" s="81">
        <v>45262</v>
      </c>
      <c r="B451" s="82">
        <v>0.58333333333333337</v>
      </c>
      <c r="C451" s="83">
        <v>23190</v>
      </c>
      <c r="D451" s="83">
        <v>960</v>
      </c>
      <c r="E451" s="83">
        <v>4785</v>
      </c>
      <c r="F451" s="83">
        <v>2219</v>
      </c>
      <c r="G451" s="83">
        <v>580</v>
      </c>
      <c r="H451" s="83">
        <v>5498</v>
      </c>
      <c r="I451" s="83">
        <v>1620</v>
      </c>
      <c r="J451" s="83">
        <v>399</v>
      </c>
      <c r="K451" s="83">
        <v>1033</v>
      </c>
      <c r="L451" s="83">
        <v>254</v>
      </c>
    </row>
    <row r="452" spans="1:12" x14ac:dyDescent="0.35">
      <c r="A452" s="81">
        <v>45262</v>
      </c>
      <c r="B452" s="82">
        <v>0.60416666666666663</v>
      </c>
      <c r="C452" s="83">
        <v>23135</v>
      </c>
      <c r="D452" s="83">
        <v>960</v>
      </c>
      <c r="E452" s="83">
        <v>4783</v>
      </c>
      <c r="F452" s="83">
        <v>2225</v>
      </c>
      <c r="G452" s="83">
        <v>590</v>
      </c>
      <c r="H452" s="83">
        <v>5502</v>
      </c>
      <c r="I452" s="83">
        <v>1624</v>
      </c>
      <c r="J452" s="83">
        <v>460</v>
      </c>
      <c r="K452" s="83">
        <v>536</v>
      </c>
      <c r="L452" s="83">
        <v>508</v>
      </c>
    </row>
    <row r="453" spans="1:12" x14ac:dyDescent="0.35">
      <c r="A453" s="81">
        <v>45262</v>
      </c>
      <c r="B453" s="82">
        <v>0.625</v>
      </c>
      <c r="C453" s="83">
        <v>23236</v>
      </c>
      <c r="D453" s="83">
        <v>961</v>
      </c>
      <c r="E453" s="83">
        <v>4786</v>
      </c>
      <c r="F453" s="83">
        <v>2167</v>
      </c>
      <c r="G453" s="83">
        <v>688</v>
      </c>
      <c r="H453" s="83">
        <v>5532</v>
      </c>
      <c r="I453" s="83">
        <v>1713</v>
      </c>
      <c r="J453" s="83">
        <v>600</v>
      </c>
      <c r="K453" s="83">
        <v>159</v>
      </c>
      <c r="L453" s="83">
        <v>502</v>
      </c>
    </row>
    <row r="454" spans="1:12" x14ac:dyDescent="0.35">
      <c r="A454" s="81">
        <v>45262</v>
      </c>
      <c r="B454" s="82">
        <v>0.64583333333333337</v>
      </c>
      <c r="C454" s="83">
        <v>23575</v>
      </c>
      <c r="D454" s="83">
        <v>958</v>
      </c>
      <c r="E454" s="83">
        <v>4789</v>
      </c>
      <c r="F454" s="83">
        <v>2237</v>
      </c>
      <c r="G454" s="83">
        <v>809</v>
      </c>
      <c r="H454" s="83">
        <v>6016</v>
      </c>
      <c r="I454" s="83">
        <v>1850</v>
      </c>
      <c r="J454" s="83">
        <v>778</v>
      </c>
      <c r="K454" s="83">
        <v>8</v>
      </c>
      <c r="L454" s="83">
        <v>594</v>
      </c>
    </row>
    <row r="455" spans="1:12" x14ac:dyDescent="0.35">
      <c r="A455" s="81">
        <v>45262</v>
      </c>
      <c r="B455" s="82">
        <v>0.66666666666666663</v>
      </c>
      <c r="C455" s="83">
        <v>23833</v>
      </c>
      <c r="D455" s="83">
        <v>959</v>
      </c>
      <c r="E455" s="83">
        <v>4782</v>
      </c>
      <c r="F455" s="83">
        <v>2273</v>
      </c>
      <c r="G455" s="83">
        <v>762</v>
      </c>
      <c r="H455" s="83">
        <v>6082</v>
      </c>
      <c r="I455" s="83">
        <v>1999</v>
      </c>
      <c r="J455" s="83">
        <v>1333</v>
      </c>
      <c r="K455" s="83">
        <v>0</v>
      </c>
      <c r="L455" s="83">
        <v>922</v>
      </c>
    </row>
    <row r="456" spans="1:12" x14ac:dyDescent="0.35">
      <c r="A456" s="81">
        <v>45262</v>
      </c>
      <c r="B456" s="82">
        <v>0.6875</v>
      </c>
      <c r="C456" s="83">
        <v>23934</v>
      </c>
      <c r="D456" s="83">
        <v>959</v>
      </c>
      <c r="E456" s="83">
        <v>4786</v>
      </c>
      <c r="F456" s="83">
        <v>2169</v>
      </c>
      <c r="G456" s="83">
        <v>901</v>
      </c>
      <c r="H456" s="83">
        <v>6136</v>
      </c>
      <c r="I456" s="83">
        <v>1984</v>
      </c>
      <c r="J456" s="83">
        <v>1559</v>
      </c>
      <c r="K456" s="83">
        <v>0</v>
      </c>
      <c r="L456" s="83">
        <v>1330</v>
      </c>
    </row>
    <row r="457" spans="1:12" x14ac:dyDescent="0.35">
      <c r="A457" s="81">
        <v>45262</v>
      </c>
      <c r="B457" s="82">
        <v>0.70833333333333337</v>
      </c>
      <c r="C457" s="83">
        <v>23872</v>
      </c>
      <c r="D457" s="83">
        <v>960</v>
      </c>
      <c r="E457" s="83">
        <v>4785</v>
      </c>
      <c r="F457" s="83">
        <v>2275</v>
      </c>
      <c r="G457" s="83">
        <v>898</v>
      </c>
      <c r="H457" s="83">
        <v>6158</v>
      </c>
      <c r="I457" s="83">
        <v>1969</v>
      </c>
      <c r="J457" s="83">
        <v>1474</v>
      </c>
      <c r="K457" s="83">
        <v>0</v>
      </c>
      <c r="L457" s="83">
        <v>1352</v>
      </c>
    </row>
    <row r="458" spans="1:12" x14ac:dyDescent="0.35">
      <c r="A458" s="81">
        <v>45262</v>
      </c>
      <c r="B458" s="82">
        <v>0.72916666666666663</v>
      </c>
      <c r="C458" s="83">
        <v>23748</v>
      </c>
      <c r="D458" s="83">
        <v>961</v>
      </c>
      <c r="E458" s="83">
        <v>4788</v>
      </c>
      <c r="F458" s="83">
        <v>2488</v>
      </c>
      <c r="G458" s="83">
        <v>887</v>
      </c>
      <c r="H458" s="83">
        <v>5918</v>
      </c>
      <c r="I458" s="83">
        <v>1985</v>
      </c>
      <c r="J458" s="83">
        <v>1099</v>
      </c>
      <c r="K458" s="83">
        <v>0</v>
      </c>
      <c r="L458" s="83">
        <v>1212</v>
      </c>
    </row>
    <row r="459" spans="1:12" x14ac:dyDescent="0.35">
      <c r="A459" s="81">
        <v>45262</v>
      </c>
      <c r="B459" s="82">
        <v>0.75</v>
      </c>
      <c r="C459" s="83">
        <v>23559</v>
      </c>
      <c r="D459" s="83">
        <v>959</v>
      </c>
      <c r="E459" s="83">
        <v>4787</v>
      </c>
      <c r="F459" s="83">
        <v>2437</v>
      </c>
      <c r="G459" s="83">
        <v>861</v>
      </c>
      <c r="H459" s="83">
        <v>5876</v>
      </c>
      <c r="I459" s="83">
        <v>2118</v>
      </c>
      <c r="J459" s="83">
        <v>628</v>
      </c>
      <c r="K459" s="83">
        <v>0</v>
      </c>
      <c r="L459" s="83">
        <v>1186</v>
      </c>
    </row>
    <row r="460" spans="1:12" x14ac:dyDescent="0.35">
      <c r="A460" s="81">
        <v>45262</v>
      </c>
      <c r="B460" s="82">
        <v>0.77083333333333337</v>
      </c>
      <c r="C460" s="83">
        <v>23421</v>
      </c>
      <c r="D460" s="83">
        <v>960</v>
      </c>
      <c r="E460" s="83">
        <v>4786</v>
      </c>
      <c r="F460" s="83">
        <v>2468</v>
      </c>
      <c r="G460" s="83">
        <v>805</v>
      </c>
      <c r="H460" s="83">
        <v>5800</v>
      </c>
      <c r="I460" s="83">
        <v>2159</v>
      </c>
      <c r="J460" s="83">
        <v>414</v>
      </c>
      <c r="K460" s="83">
        <v>0</v>
      </c>
      <c r="L460" s="83">
        <v>704</v>
      </c>
    </row>
    <row r="461" spans="1:12" x14ac:dyDescent="0.35">
      <c r="A461" s="81">
        <v>45262</v>
      </c>
      <c r="B461" s="82">
        <v>0.79166666666666663</v>
      </c>
      <c r="C461" s="83">
        <v>23182</v>
      </c>
      <c r="D461" s="83">
        <v>961</v>
      </c>
      <c r="E461" s="83">
        <v>4782</v>
      </c>
      <c r="F461" s="83">
        <v>2783</v>
      </c>
      <c r="G461" s="83">
        <v>617</v>
      </c>
      <c r="H461" s="83">
        <v>5708</v>
      </c>
      <c r="I461" s="83">
        <v>2220</v>
      </c>
      <c r="J461" s="83">
        <v>235</v>
      </c>
      <c r="K461" s="83">
        <v>0</v>
      </c>
      <c r="L461" s="83">
        <v>148</v>
      </c>
    </row>
    <row r="462" spans="1:12" x14ac:dyDescent="0.35">
      <c r="A462" s="81">
        <v>45262</v>
      </c>
      <c r="B462" s="82">
        <v>0.8125</v>
      </c>
      <c r="C462" s="83">
        <v>22876</v>
      </c>
      <c r="D462" s="83">
        <v>960</v>
      </c>
      <c r="E462" s="83">
        <v>4784</v>
      </c>
      <c r="F462" s="83">
        <v>3233</v>
      </c>
      <c r="G462" s="83">
        <v>370</v>
      </c>
      <c r="H462" s="83">
        <v>4404</v>
      </c>
      <c r="I462" s="83">
        <v>2399</v>
      </c>
      <c r="J462" s="83">
        <v>236</v>
      </c>
      <c r="K462" s="83">
        <v>0</v>
      </c>
      <c r="L462" s="83">
        <v>60</v>
      </c>
    </row>
    <row r="463" spans="1:12" x14ac:dyDescent="0.35">
      <c r="A463" s="81">
        <v>45262</v>
      </c>
      <c r="B463" s="82">
        <v>0.83333333333333337</v>
      </c>
      <c r="C463" s="83">
        <v>22528</v>
      </c>
      <c r="D463" s="83">
        <v>957</v>
      </c>
      <c r="E463" s="83">
        <v>4774</v>
      </c>
      <c r="F463" s="83">
        <v>3422</v>
      </c>
      <c r="G463" s="83">
        <v>247</v>
      </c>
      <c r="H463" s="83">
        <v>4284</v>
      </c>
      <c r="I463" s="83">
        <v>2394</v>
      </c>
      <c r="J463" s="83">
        <v>245</v>
      </c>
      <c r="K463" s="83">
        <v>0</v>
      </c>
      <c r="L463" s="83">
        <v>270</v>
      </c>
    </row>
    <row r="464" spans="1:12" x14ac:dyDescent="0.35">
      <c r="A464" s="81">
        <v>45262</v>
      </c>
      <c r="B464" s="82">
        <v>0.85416666666666663</v>
      </c>
      <c r="C464" s="83">
        <v>22464</v>
      </c>
      <c r="D464" s="83">
        <v>958</v>
      </c>
      <c r="E464" s="83">
        <v>4777</v>
      </c>
      <c r="F464" s="83">
        <v>3291</v>
      </c>
      <c r="G464" s="83">
        <v>264</v>
      </c>
      <c r="H464" s="83">
        <v>2772</v>
      </c>
      <c r="I464" s="83">
        <v>2398</v>
      </c>
      <c r="J464" s="83">
        <v>272</v>
      </c>
      <c r="K464" s="83">
        <v>0</v>
      </c>
      <c r="L464" s="83">
        <v>138</v>
      </c>
    </row>
    <row r="465" spans="1:12" x14ac:dyDescent="0.35">
      <c r="A465" s="81">
        <v>45262</v>
      </c>
      <c r="B465" s="82">
        <v>0.875</v>
      </c>
      <c r="C465" s="83">
        <v>20973</v>
      </c>
      <c r="D465" s="83">
        <v>957</v>
      </c>
      <c r="E465" s="83">
        <v>4782</v>
      </c>
      <c r="F465" s="83">
        <v>3425</v>
      </c>
      <c r="G465" s="83">
        <v>265</v>
      </c>
      <c r="H465" s="83">
        <v>2756</v>
      </c>
      <c r="I465" s="83">
        <v>2402</v>
      </c>
      <c r="J465" s="83">
        <v>261</v>
      </c>
      <c r="K465" s="83">
        <v>0</v>
      </c>
      <c r="L465" s="83">
        <v>0</v>
      </c>
    </row>
    <row r="466" spans="1:12" x14ac:dyDescent="0.35">
      <c r="A466" s="81">
        <v>45262</v>
      </c>
      <c r="B466" s="82">
        <v>0.89583333333333337</v>
      </c>
      <c r="C466" s="83">
        <v>19108</v>
      </c>
      <c r="D466" s="83">
        <v>959</v>
      </c>
      <c r="E466" s="83">
        <v>4773</v>
      </c>
      <c r="F466" s="83">
        <v>3543</v>
      </c>
      <c r="G466" s="83">
        <v>271</v>
      </c>
      <c r="H466" s="83">
        <v>3242</v>
      </c>
      <c r="I466" s="83">
        <v>2403</v>
      </c>
      <c r="J466" s="83">
        <v>302</v>
      </c>
      <c r="K466" s="83">
        <v>0</v>
      </c>
      <c r="L466" s="83">
        <v>44</v>
      </c>
    </row>
    <row r="467" spans="1:12" x14ac:dyDescent="0.35">
      <c r="A467" s="81">
        <v>45262</v>
      </c>
      <c r="B467" s="82">
        <v>0.91666666666666663</v>
      </c>
      <c r="C467" s="83">
        <v>17858</v>
      </c>
      <c r="D467" s="83">
        <v>960</v>
      </c>
      <c r="E467" s="83">
        <v>4774</v>
      </c>
      <c r="F467" s="83">
        <v>3479</v>
      </c>
      <c r="G467" s="83">
        <v>271</v>
      </c>
      <c r="H467" s="83">
        <v>3402</v>
      </c>
      <c r="I467" s="83">
        <v>2402</v>
      </c>
      <c r="J467" s="83">
        <v>299</v>
      </c>
      <c r="K467" s="83">
        <v>0</v>
      </c>
      <c r="L467" s="83">
        <v>6</v>
      </c>
    </row>
    <row r="468" spans="1:12" x14ac:dyDescent="0.35">
      <c r="A468" s="81">
        <v>45262</v>
      </c>
      <c r="B468" s="82">
        <v>0.9375</v>
      </c>
      <c r="C468" s="83">
        <v>13928</v>
      </c>
      <c r="D468" s="83">
        <v>961</v>
      </c>
      <c r="E468" s="83">
        <v>4778</v>
      </c>
      <c r="F468" s="83">
        <v>3399</v>
      </c>
      <c r="G468" s="83">
        <v>249</v>
      </c>
      <c r="H468" s="83">
        <v>6024</v>
      </c>
      <c r="I468" s="83">
        <v>2491</v>
      </c>
      <c r="J468" s="83">
        <v>325</v>
      </c>
      <c r="K468" s="83">
        <v>0</v>
      </c>
      <c r="L468" s="83">
        <v>0</v>
      </c>
    </row>
    <row r="469" spans="1:12" x14ac:dyDescent="0.35">
      <c r="A469" s="81">
        <v>45262</v>
      </c>
      <c r="B469" s="82">
        <v>0.95833333333333337</v>
      </c>
      <c r="C469" s="83">
        <v>12568</v>
      </c>
      <c r="D469" s="83">
        <v>957</v>
      </c>
      <c r="E469" s="83">
        <v>4780</v>
      </c>
      <c r="F469" s="83">
        <v>3265</v>
      </c>
      <c r="G469" s="83">
        <v>237</v>
      </c>
      <c r="H469" s="83">
        <v>6158</v>
      </c>
      <c r="I469" s="83">
        <v>2539</v>
      </c>
      <c r="J469" s="83">
        <v>287</v>
      </c>
      <c r="K469" s="83">
        <v>0</v>
      </c>
      <c r="L469" s="83">
        <v>14</v>
      </c>
    </row>
    <row r="470" spans="1:12" x14ac:dyDescent="0.35">
      <c r="A470" s="81">
        <v>45262</v>
      </c>
      <c r="B470" s="82">
        <v>0.97916666666666663</v>
      </c>
      <c r="C470" s="83">
        <v>12106</v>
      </c>
      <c r="D470" s="83">
        <v>959</v>
      </c>
      <c r="E470" s="83">
        <v>4781</v>
      </c>
      <c r="F470" s="83">
        <v>3217</v>
      </c>
      <c r="G470" s="83">
        <v>190</v>
      </c>
      <c r="H470" s="83">
        <v>6266</v>
      </c>
      <c r="I470" s="83">
        <v>2548</v>
      </c>
      <c r="J470" s="83">
        <v>224</v>
      </c>
      <c r="K470" s="83">
        <v>0</v>
      </c>
      <c r="L470" s="83">
        <v>0</v>
      </c>
    </row>
    <row r="471" spans="1:12" x14ac:dyDescent="0.35">
      <c r="A471" s="81">
        <v>45262</v>
      </c>
      <c r="B471" s="82">
        <v>0</v>
      </c>
      <c r="C471" s="83">
        <v>11922</v>
      </c>
      <c r="D471" s="83">
        <v>960</v>
      </c>
      <c r="E471" s="83">
        <v>4784</v>
      </c>
      <c r="F471" s="83">
        <v>3371</v>
      </c>
      <c r="G471" s="83">
        <v>220</v>
      </c>
      <c r="H471" s="83">
        <v>6280</v>
      </c>
      <c r="I471" s="83">
        <v>2572</v>
      </c>
      <c r="J471" s="83">
        <v>341</v>
      </c>
      <c r="K471" s="83">
        <v>0</v>
      </c>
      <c r="L471" s="83">
        <v>232</v>
      </c>
    </row>
    <row r="472" spans="1:12" x14ac:dyDescent="0.35">
      <c r="A472" s="81">
        <v>45262</v>
      </c>
      <c r="B472" s="82">
        <v>2.0833333333333332E-2</v>
      </c>
      <c r="C472" s="83">
        <v>11889</v>
      </c>
      <c r="D472" s="83">
        <v>956</v>
      </c>
      <c r="E472" s="83">
        <v>4788</v>
      </c>
      <c r="F472" s="83">
        <v>3684</v>
      </c>
      <c r="G472" s="83">
        <v>208</v>
      </c>
      <c r="H472" s="83">
        <v>6042</v>
      </c>
      <c r="I472" s="83">
        <v>2616</v>
      </c>
      <c r="J472" s="83">
        <v>283</v>
      </c>
      <c r="K472" s="83">
        <v>0</v>
      </c>
      <c r="L472" s="83">
        <v>0</v>
      </c>
    </row>
    <row r="473" spans="1:12" x14ac:dyDescent="0.35">
      <c r="A473" s="81">
        <v>45262</v>
      </c>
      <c r="B473" s="82">
        <v>4.1666666666666664E-2</v>
      </c>
      <c r="C473" s="83">
        <v>11395</v>
      </c>
      <c r="D473" s="83">
        <v>957</v>
      </c>
      <c r="E473" s="83">
        <v>4782</v>
      </c>
      <c r="F473" s="83">
        <v>3783</v>
      </c>
      <c r="G473" s="83">
        <v>198</v>
      </c>
      <c r="H473" s="83">
        <v>6022</v>
      </c>
      <c r="I473" s="83">
        <v>2629</v>
      </c>
      <c r="J473" s="83">
        <v>208</v>
      </c>
      <c r="K473" s="83">
        <v>0</v>
      </c>
      <c r="L473" s="83">
        <v>0</v>
      </c>
    </row>
    <row r="474" spans="1:12" x14ac:dyDescent="0.35">
      <c r="A474" s="81">
        <v>45262</v>
      </c>
      <c r="B474" s="82">
        <v>6.25E-2</v>
      </c>
      <c r="C474" s="83">
        <v>10950</v>
      </c>
      <c r="D474" s="83">
        <v>959</v>
      </c>
      <c r="E474" s="83">
        <v>4764</v>
      </c>
      <c r="F474" s="83">
        <v>4187</v>
      </c>
      <c r="G474" s="83">
        <v>197</v>
      </c>
      <c r="H474" s="83">
        <v>5832</v>
      </c>
      <c r="I474" s="83">
        <v>2626</v>
      </c>
      <c r="J474" s="83">
        <v>196</v>
      </c>
      <c r="K474" s="83">
        <v>0</v>
      </c>
      <c r="L474" s="83">
        <v>0</v>
      </c>
    </row>
    <row r="475" spans="1:12" x14ac:dyDescent="0.35">
      <c r="A475" s="81">
        <v>45262</v>
      </c>
      <c r="B475" s="82">
        <v>8.3333333333333329E-2</v>
      </c>
      <c r="C475" s="83">
        <v>10818</v>
      </c>
      <c r="D475" s="83">
        <v>959</v>
      </c>
      <c r="E475" s="83">
        <v>4756</v>
      </c>
      <c r="F475" s="83">
        <v>4543</v>
      </c>
      <c r="G475" s="83">
        <v>190</v>
      </c>
      <c r="H475" s="83">
        <v>5800</v>
      </c>
      <c r="I475" s="83">
        <v>2674</v>
      </c>
      <c r="J475" s="83">
        <v>217</v>
      </c>
      <c r="K475" s="83">
        <v>0</v>
      </c>
      <c r="L475" s="83">
        <v>0</v>
      </c>
    </row>
    <row r="476" spans="1:12" x14ac:dyDescent="0.35">
      <c r="A476" s="81">
        <v>45262</v>
      </c>
      <c r="B476" s="82">
        <v>0.10416666666666667</v>
      </c>
      <c r="C476" s="83">
        <v>10587</v>
      </c>
      <c r="D476" s="83">
        <v>956</v>
      </c>
      <c r="E476" s="83">
        <v>4762</v>
      </c>
      <c r="F476" s="83">
        <v>5191</v>
      </c>
      <c r="G476" s="83">
        <v>143</v>
      </c>
      <c r="H476" s="83">
        <v>5238</v>
      </c>
      <c r="I476" s="83">
        <v>2669</v>
      </c>
      <c r="J476" s="83">
        <v>207</v>
      </c>
      <c r="K476" s="83">
        <v>0</v>
      </c>
      <c r="L476" s="83">
        <v>0</v>
      </c>
    </row>
    <row r="477" spans="1:12" x14ac:dyDescent="0.35">
      <c r="A477" s="81">
        <v>45262</v>
      </c>
      <c r="B477" s="82">
        <v>0.125</v>
      </c>
      <c r="C477" s="83">
        <v>9883</v>
      </c>
      <c r="D477" s="83">
        <v>955</v>
      </c>
      <c r="E477" s="83">
        <v>4754</v>
      </c>
      <c r="F477" s="83">
        <v>5802</v>
      </c>
      <c r="G477" s="83">
        <v>143</v>
      </c>
      <c r="H477" s="83">
        <v>5190</v>
      </c>
      <c r="I477" s="83">
        <v>2688</v>
      </c>
      <c r="J477" s="83">
        <v>196</v>
      </c>
      <c r="K477" s="83">
        <v>0</v>
      </c>
      <c r="L477" s="83">
        <v>0</v>
      </c>
    </row>
    <row r="478" spans="1:12" x14ac:dyDescent="0.35">
      <c r="A478" s="81">
        <v>45262</v>
      </c>
      <c r="B478" s="82">
        <v>0.14583333333333334</v>
      </c>
      <c r="C478" s="83">
        <v>9742</v>
      </c>
      <c r="D478" s="83">
        <v>953</v>
      </c>
      <c r="E478" s="83">
        <v>4756</v>
      </c>
      <c r="F478" s="83">
        <v>6461</v>
      </c>
      <c r="G478" s="83">
        <v>141</v>
      </c>
      <c r="H478" s="83">
        <v>4822</v>
      </c>
      <c r="I478" s="83">
        <v>2701</v>
      </c>
      <c r="J478" s="83">
        <v>194</v>
      </c>
      <c r="K478" s="83">
        <v>0</v>
      </c>
      <c r="L478" s="83">
        <v>0</v>
      </c>
    </row>
    <row r="479" spans="1:12" x14ac:dyDescent="0.35">
      <c r="A479" s="81">
        <v>45262</v>
      </c>
      <c r="B479" s="82">
        <v>0.16666666666666666</v>
      </c>
      <c r="C479" s="83">
        <v>9324</v>
      </c>
      <c r="D479" s="83">
        <v>957</v>
      </c>
      <c r="E479" s="83">
        <v>4758</v>
      </c>
      <c r="F479" s="83">
        <v>7220</v>
      </c>
      <c r="G479" s="83">
        <v>141</v>
      </c>
      <c r="H479" s="83">
        <v>4782</v>
      </c>
      <c r="I479" s="83">
        <v>2709</v>
      </c>
      <c r="J479" s="83">
        <v>193</v>
      </c>
      <c r="K479" s="83">
        <v>0</v>
      </c>
      <c r="L479" s="83">
        <v>0</v>
      </c>
    </row>
    <row r="480" spans="1:12" x14ac:dyDescent="0.35">
      <c r="A480" s="81">
        <v>45262</v>
      </c>
      <c r="B480" s="82">
        <v>0.1875</v>
      </c>
      <c r="C480" s="83">
        <v>9369</v>
      </c>
      <c r="D480" s="83">
        <v>960</v>
      </c>
      <c r="E480" s="83">
        <v>4762</v>
      </c>
      <c r="F480" s="83">
        <v>7747</v>
      </c>
      <c r="G480" s="83">
        <v>159</v>
      </c>
      <c r="H480" s="83">
        <v>3312</v>
      </c>
      <c r="I480" s="83">
        <v>2726</v>
      </c>
      <c r="J480" s="83">
        <v>194</v>
      </c>
      <c r="K480" s="83">
        <v>0</v>
      </c>
      <c r="L480" s="83">
        <v>0</v>
      </c>
    </row>
    <row r="481" spans="1:12" x14ac:dyDescent="0.35">
      <c r="A481" s="81">
        <v>45262</v>
      </c>
      <c r="B481" s="82">
        <v>0.20833333333333334</v>
      </c>
      <c r="C481" s="83">
        <v>9151</v>
      </c>
      <c r="D481" s="83">
        <v>908</v>
      </c>
      <c r="E481" s="83">
        <v>4761</v>
      </c>
      <c r="F481" s="83">
        <v>8140</v>
      </c>
      <c r="G481" s="83">
        <v>164</v>
      </c>
      <c r="H481" s="83">
        <v>3204</v>
      </c>
      <c r="I481" s="83">
        <v>2752</v>
      </c>
      <c r="J481" s="83">
        <v>197</v>
      </c>
      <c r="K481" s="83">
        <v>0</v>
      </c>
      <c r="L481" s="83">
        <v>0</v>
      </c>
    </row>
    <row r="482" spans="1:12" x14ac:dyDescent="0.35">
      <c r="A482" s="81">
        <v>45262</v>
      </c>
      <c r="B482" s="82">
        <v>0.22916666666666666</v>
      </c>
      <c r="C482" s="83">
        <v>10102</v>
      </c>
      <c r="D482" s="83">
        <v>801</v>
      </c>
      <c r="E482" s="83">
        <v>4767</v>
      </c>
      <c r="F482" s="83">
        <v>8288</v>
      </c>
      <c r="G482" s="83">
        <v>254</v>
      </c>
      <c r="H482" s="83">
        <v>2540</v>
      </c>
      <c r="I482" s="83">
        <v>2742</v>
      </c>
      <c r="J482" s="83">
        <v>230</v>
      </c>
      <c r="K482" s="83">
        <v>0</v>
      </c>
      <c r="L482" s="83">
        <v>0</v>
      </c>
    </row>
    <row r="483" spans="1:12" x14ac:dyDescent="0.35">
      <c r="A483" s="81">
        <v>45263</v>
      </c>
      <c r="B483" s="82">
        <v>0.25</v>
      </c>
      <c r="C483" s="83">
        <v>10495</v>
      </c>
      <c r="D483" s="83">
        <v>854</v>
      </c>
      <c r="E483" s="83">
        <v>4772</v>
      </c>
      <c r="F483" s="83">
        <v>8598</v>
      </c>
      <c r="G483" s="83">
        <v>266</v>
      </c>
      <c r="H483" s="83">
        <v>2468</v>
      </c>
      <c r="I483" s="83">
        <v>2769</v>
      </c>
      <c r="J483" s="83">
        <v>237</v>
      </c>
      <c r="K483" s="83">
        <v>0</v>
      </c>
      <c r="L483" s="83">
        <v>0</v>
      </c>
    </row>
    <row r="484" spans="1:12" x14ac:dyDescent="0.35">
      <c r="A484" s="81">
        <v>45263</v>
      </c>
      <c r="B484" s="82">
        <v>0.27083333333333331</v>
      </c>
      <c r="C484" s="83">
        <v>11285</v>
      </c>
      <c r="D484" s="83">
        <v>907</v>
      </c>
      <c r="E484" s="83">
        <v>4770</v>
      </c>
      <c r="F484" s="83">
        <v>8902</v>
      </c>
      <c r="G484" s="83">
        <v>293</v>
      </c>
      <c r="H484" s="83">
        <v>1970</v>
      </c>
      <c r="I484" s="83">
        <v>2789</v>
      </c>
      <c r="J484" s="83">
        <v>358</v>
      </c>
      <c r="K484" s="83">
        <v>0</v>
      </c>
      <c r="L484" s="83">
        <v>0</v>
      </c>
    </row>
    <row r="485" spans="1:12" x14ac:dyDescent="0.35">
      <c r="A485" s="81">
        <v>45263</v>
      </c>
      <c r="B485" s="82">
        <v>0.29166666666666669</v>
      </c>
      <c r="C485" s="83">
        <v>12144</v>
      </c>
      <c r="D485" s="83">
        <v>959</v>
      </c>
      <c r="E485" s="83">
        <v>4775</v>
      </c>
      <c r="F485" s="83">
        <v>8961</v>
      </c>
      <c r="G485" s="83">
        <v>308</v>
      </c>
      <c r="H485" s="83">
        <v>1970</v>
      </c>
      <c r="I485" s="83">
        <v>2786</v>
      </c>
      <c r="J485" s="83">
        <v>361</v>
      </c>
      <c r="K485" s="83">
        <v>0</v>
      </c>
      <c r="L485" s="83">
        <v>0</v>
      </c>
    </row>
    <row r="486" spans="1:12" x14ac:dyDescent="0.35">
      <c r="A486" s="81">
        <v>45263</v>
      </c>
      <c r="B486" s="82">
        <v>0.3125</v>
      </c>
      <c r="C486" s="83">
        <v>12727</v>
      </c>
      <c r="D486" s="83">
        <v>960</v>
      </c>
      <c r="E486" s="83">
        <v>4771</v>
      </c>
      <c r="F486" s="83">
        <v>8936</v>
      </c>
      <c r="G486" s="83">
        <v>336</v>
      </c>
      <c r="H486" s="83">
        <v>2694</v>
      </c>
      <c r="I486" s="83">
        <v>2794</v>
      </c>
      <c r="J486" s="83">
        <v>263</v>
      </c>
      <c r="K486" s="83">
        <v>0</v>
      </c>
      <c r="L486" s="83">
        <v>0</v>
      </c>
    </row>
    <row r="487" spans="1:12" x14ac:dyDescent="0.35">
      <c r="A487" s="81">
        <v>45263</v>
      </c>
      <c r="B487" s="82">
        <v>0.33333333333333331</v>
      </c>
      <c r="C487" s="83">
        <v>13229</v>
      </c>
      <c r="D487" s="83">
        <v>959</v>
      </c>
      <c r="E487" s="83">
        <v>4772</v>
      </c>
      <c r="F487" s="83">
        <v>8974</v>
      </c>
      <c r="G487" s="83">
        <v>342</v>
      </c>
      <c r="H487" s="83">
        <v>2778</v>
      </c>
      <c r="I487" s="83">
        <v>2793</v>
      </c>
      <c r="J487" s="83">
        <v>377</v>
      </c>
      <c r="K487" s="83">
        <v>3</v>
      </c>
      <c r="L487" s="83">
        <v>0</v>
      </c>
    </row>
    <row r="488" spans="1:12" x14ac:dyDescent="0.35">
      <c r="A488" s="81">
        <v>45263</v>
      </c>
      <c r="B488" s="82">
        <v>0.35416666666666669</v>
      </c>
      <c r="C488" s="83">
        <v>14177</v>
      </c>
      <c r="D488" s="83">
        <v>961</v>
      </c>
      <c r="E488" s="83">
        <v>4773</v>
      </c>
      <c r="F488" s="83">
        <v>9002</v>
      </c>
      <c r="G488" s="83">
        <v>359</v>
      </c>
      <c r="H488" s="83">
        <v>3352</v>
      </c>
      <c r="I488" s="83">
        <v>2794</v>
      </c>
      <c r="J488" s="83">
        <v>469</v>
      </c>
      <c r="K488" s="83">
        <v>38</v>
      </c>
      <c r="L488" s="83">
        <v>128</v>
      </c>
    </row>
    <row r="489" spans="1:12" x14ac:dyDescent="0.35">
      <c r="A489" s="81">
        <v>45263</v>
      </c>
      <c r="B489" s="82">
        <v>0.375</v>
      </c>
      <c r="C489" s="83">
        <v>15385</v>
      </c>
      <c r="D489" s="83">
        <v>962</v>
      </c>
      <c r="E489" s="83">
        <v>4766</v>
      </c>
      <c r="F489" s="83">
        <v>9056</v>
      </c>
      <c r="G489" s="83">
        <v>359</v>
      </c>
      <c r="H489" s="83">
        <v>3474</v>
      </c>
      <c r="I489" s="83">
        <v>2792</v>
      </c>
      <c r="J489" s="83">
        <v>313</v>
      </c>
      <c r="K489" s="83">
        <v>121</v>
      </c>
      <c r="L489" s="83">
        <v>52</v>
      </c>
    </row>
    <row r="490" spans="1:12" x14ac:dyDescent="0.35">
      <c r="A490" s="81">
        <v>45263</v>
      </c>
      <c r="B490" s="82">
        <v>0.39583333333333331</v>
      </c>
      <c r="C490" s="83">
        <v>15841</v>
      </c>
      <c r="D490" s="83">
        <v>960</v>
      </c>
      <c r="E490" s="83">
        <v>4765</v>
      </c>
      <c r="F490" s="83">
        <v>8923</v>
      </c>
      <c r="G490" s="83">
        <v>329</v>
      </c>
      <c r="H490" s="83">
        <v>4550</v>
      </c>
      <c r="I490" s="83">
        <v>2792</v>
      </c>
      <c r="J490" s="83">
        <v>254</v>
      </c>
      <c r="K490" s="83">
        <v>247</v>
      </c>
      <c r="L490" s="83">
        <v>62</v>
      </c>
    </row>
    <row r="491" spans="1:12" x14ac:dyDescent="0.35">
      <c r="A491" s="81">
        <v>45263</v>
      </c>
      <c r="B491" s="82">
        <v>0.41666666666666669</v>
      </c>
      <c r="C491" s="83">
        <v>16218</v>
      </c>
      <c r="D491" s="83">
        <v>961</v>
      </c>
      <c r="E491" s="83">
        <v>4762</v>
      </c>
      <c r="F491" s="83">
        <v>8667</v>
      </c>
      <c r="G491" s="83">
        <v>310</v>
      </c>
      <c r="H491" s="83">
        <v>4686</v>
      </c>
      <c r="I491" s="83">
        <v>2792</v>
      </c>
      <c r="J491" s="83">
        <v>314</v>
      </c>
      <c r="K491" s="83">
        <v>382</v>
      </c>
      <c r="L491" s="83">
        <v>356</v>
      </c>
    </row>
    <row r="492" spans="1:12" x14ac:dyDescent="0.35">
      <c r="A492" s="81">
        <v>45263</v>
      </c>
      <c r="B492" s="82">
        <v>0.4375</v>
      </c>
      <c r="C492" s="83">
        <v>16463</v>
      </c>
      <c r="D492" s="83">
        <v>959</v>
      </c>
      <c r="E492" s="83">
        <v>4760</v>
      </c>
      <c r="F492" s="83">
        <v>8564</v>
      </c>
      <c r="G492" s="83">
        <v>251</v>
      </c>
      <c r="H492" s="83">
        <v>5894</v>
      </c>
      <c r="I492" s="83">
        <v>2793</v>
      </c>
      <c r="J492" s="83">
        <v>246</v>
      </c>
      <c r="K492" s="83">
        <v>496</v>
      </c>
      <c r="L492" s="83">
        <v>260</v>
      </c>
    </row>
    <row r="493" spans="1:12" x14ac:dyDescent="0.35">
      <c r="A493" s="81">
        <v>45263</v>
      </c>
      <c r="B493" s="82">
        <v>0.45833333333333331</v>
      </c>
      <c r="C493" s="83">
        <v>17120</v>
      </c>
      <c r="D493" s="83">
        <v>956</v>
      </c>
      <c r="E493" s="83">
        <v>4769</v>
      </c>
      <c r="F493" s="83">
        <v>8523</v>
      </c>
      <c r="G493" s="83">
        <v>250</v>
      </c>
      <c r="H493" s="83">
        <v>5958</v>
      </c>
      <c r="I493" s="83">
        <v>2793</v>
      </c>
      <c r="J493" s="83">
        <v>216</v>
      </c>
      <c r="K493" s="83">
        <v>614</v>
      </c>
      <c r="L493" s="83">
        <v>134</v>
      </c>
    </row>
    <row r="494" spans="1:12" x14ac:dyDescent="0.35">
      <c r="A494" s="81">
        <v>45263</v>
      </c>
      <c r="B494" s="82">
        <v>0.47916666666666669</v>
      </c>
      <c r="C494" s="83">
        <v>17540</v>
      </c>
      <c r="D494" s="83">
        <v>959</v>
      </c>
      <c r="E494" s="83">
        <v>4771</v>
      </c>
      <c r="F494" s="83">
        <v>8197</v>
      </c>
      <c r="G494" s="83">
        <v>232</v>
      </c>
      <c r="H494" s="83">
        <v>6188</v>
      </c>
      <c r="I494" s="83">
        <v>2865</v>
      </c>
      <c r="J494" s="83">
        <v>194</v>
      </c>
      <c r="K494" s="83">
        <v>677</v>
      </c>
      <c r="L494" s="83">
        <v>302</v>
      </c>
    </row>
    <row r="495" spans="1:12" x14ac:dyDescent="0.35">
      <c r="A495" s="81">
        <v>45263</v>
      </c>
      <c r="B495" s="82">
        <v>0.5</v>
      </c>
      <c r="C495" s="83">
        <v>17879</v>
      </c>
      <c r="D495" s="83">
        <v>961</v>
      </c>
      <c r="E495" s="83">
        <v>4765</v>
      </c>
      <c r="F495" s="83">
        <v>7836</v>
      </c>
      <c r="G495" s="83">
        <v>230</v>
      </c>
      <c r="H495" s="83">
        <v>6198</v>
      </c>
      <c r="I495" s="83">
        <v>2876</v>
      </c>
      <c r="J495" s="83">
        <v>196</v>
      </c>
      <c r="K495" s="83">
        <v>687</v>
      </c>
      <c r="L495" s="83">
        <v>272</v>
      </c>
    </row>
    <row r="496" spans="1:12" x14ac:dyDescent="0.35">
      <c r="A496" s="81">
        <v>45263</v>
      </c>
      <c r="B496" s="82">
        <v>0.52083333333333337</v>
      </c>
      <c r="C496" s="83">
        <v>18079</v>
      </c>
      <c r="D496" s="83">
        <v>961</v>
      </c>
      <c r="E496" s="83">
        <v>4765</v>
      </c>
      <c r="F496" s="83">
        <v>7483</v>
      </c>
      <c r="G496" s="83">
        <v>229</v>
      </c>
      <c r="H496" s="83">
        <v>6188</v>
      </c>
      <c r="I496" s="83">
        <v>2875</v>
      </c>
      <c r="J496" s="83">
        <v>195</v>
      </c>
      <c r="K496" s="83">
        <v>685</v>
      </c>
      <c r="L496" s="83">
        <v>608</v>
      </c>
    </row>
    <row r="497" spans="1:12" x14ac:dyDescent="0.35">
      <c r="A497" s="81">
        <v>45263</v>
      </c>
      <c r="B497" s="82">
        <v>0.54166666666666663</v>
      </c>
      <c r="C497" s="83">
        <v>18841</v>
      </c>
      <c r="D497" s="83">
        <v>960</v>
      </c>
      <c r="E497" s="83">
        <v>4766</v>
      </c>
      <c r="F497" s="83">
        <v>7011</v>
      </c>
      <c r="G497" s="83">
        <v>232</v>
      </c>
      <c r="H497" s="83">
        <v>6172</v>
      </c>
      <c r="I497" s="83">
        <v>2873</v>
      </c>
      <c r="J497" s="83">
        <v>195</v>
      </c>
      <c r="K497" s="83">
        <v>587</v>
      </c>
      <c r="L497" s="83">
        <v>110</v>
      </c>
    </row>
    <row r="498" spans="1:12" x14ac:dyDescent="0.35">
      <c r="A498" s="81">
        <v>45263</v>
      </c>
      <c r="B498" s="82">
        <v>0.5625</v>
      </c>
      <c r="C498" s="83">
        <v>19777</v>
      </c>
      <c r="D498" s="83">
        <v>956</v>
      </c>
      <c r="E498" s="83">
        <v>4767</v>
      </c>
      <c r="F498" s="83">
        <v>6764</v>
      </c>
      <c r="G498" s="83">
        <v>264</v>
      </c>
      <c r="H498" s="83">
        <v>5678</v>
      </c>
      <c r="I498" s="83">
        <v>2921</v>
      </c>
      <c r="J498" s="83">
        <v>202</v>
      </c>
      <c r="K498" s="83">
        <v>515</v>
      </c>
      <c r="L498" s="83">
        <v>0</v>
      </c>
    </row>
    <row r="499" spans="1:12" x14ac:dyDescent="0.35">
      <c r="A499" s="81">
        <v>45263</v>
      </c>
      <c r="B499" s="82">
        <v>0.58333333333333337</v>
      </c>
      <c r="C499" s="83">
        <v>20145</v>
      </c>
      <c r="D499" s="83">
        <v>957</v>
      </c>
      <c r="E499" s="83">
        <v>4768</v>
      </c>
      <c r="F499" s="83">
        <v>6480</v>
      </c>
      <c r="G499" s="83">
        <v>275</v>
      </c>
      <c r="H499" s="83">
        <v>5636</v>
      </c>
      <c r="I499" s="83">
        <v>2927</v>
      </c>
      <c r="J499" s="83">
        <v>248</v>
      </c>
      <c r="K499" s="83">
        <v>331</v>
      </c>
      <c r="L499" s="83">
        <v>0</v>
      </c>
    </row>
    <row r="500" spans="1:12" x14ac:dyDescent="0.35">
      <c r="A500" s="81">
        <v>45263</v>
      </c>
      <c r="B500" s="82">
        <v>0.60416666666666663</v>
      </c>
      <c r="C500" s="83">
        <v>20822</v>
      </c>
      <c r="D500" s="83">
        <v>961</v>
      </c>
      <c r="E500" s="83">
        <v>4765</v>
      </c>
      <c r="F500" s="83">
        <v>6254</v>
      </c>
      <c r="G500" s="83">
        <v>368</v>
      </c>
      <c r="H500" s="83">
        <v>4844</v>
      </c>
      <c r="I500" s="83">
        <v>2990</v>
      </c>
      <c r="J500" s="83">
        <v>233</v>
      </c>
      <c r="K500" s="83">
        <v>178</v>
      </c>
      <c r="L500" s="83">
        <v>0</v>
      </c>
    </row>
    <row r="501" spans="1:12" x14ac:dyDescent="0.35">
      <c r="A501" s="81">
        <v>45263</v>
      </c>
      <c r="B501" s="82">
        <v>0.625</v>
      </c>
      <c r="C501" s="83">
        <v>21045</v>
      </c>
      <c r="D501" s="83">
        <v>962</v>
      </c>
      <c r="E501" s="83">
        <v>4764</v>
      </c>
      <c r="F501" s="83">
        <v>5890</v>
      </c>
      <c r="G501" s="83">
        <v>399</v>
      </c>
      <c r="H501" s="83">
        <v>4828</v>
      </c>
      <c r="I501" s="83">
        <v>2989</v>
      </c>
      <c r="J501" s="83">
        <v>224</v>
      </c>
      <c r="K501" s="83">
        <v>50</v>
      </c>
      <c r="L501" s="83">
        <v>150</v>
      </c>
    </row>
    <row r="502" spans="1:12" x14ac:dyDescent="0.35">
      <c r="A502" s="81">
        <v>45263</v>
      </c>
      <c r="B502" s="82">
        <v>0.64583333333333337</v>
      </c>
      <c r="C502" s="83">
        <v>21724</v>
      </c>
      <c r="D502" s="83">
        <v>960</v>
      </c>
      <c r="E502" s="83">
        <v>4773</v>
      </c>
      <c r="F502" s="83">
        <v>5821</v>
      </c>
      <c r="G502" s="83">
        <v>541</v>
      </c>
      <c r="H502" s="83">
        <v>4884</v>
      </c>
      <c r="I502" s="83">
        <v>2996</v>
      </c>
      <c r="J502" s="83">
        <v>667</v>
      </c>
      <c r="K502" s="83">
        <v>3</v>
      </c>
      <c r="L502" s="83">
        <v>304</v>
      </c>
    </row>
    <row r="503" spans="1:12" x14ac:dyDescent="0.35">
      <c r="A503" s="81">
        <v>45263</v>
      </c>
      <c r="B503" s="82">
        <v>0.66666666666666663</v>
      </c>
      <c r="C503" s="83">
        <v>21887</v>
      </c>
      <c r="D503" s="83">
        <v>960</v>
      </c>
      <c r="E503" s="83">
        <v>4765</v>
      </c>
      <c r="F503" s="83">
        <v>5960</v>
      </c>
      <c r="G503" s="83">
        <v>556</v>
      </c>
      <c r="H503" s="83">
        <v>4916</v>
      </c>
      <c r="I503" s="83">
        <v>2987</v>
      </c>
      <c r="J503" s="83">
        <v>996</v>
      </c>
      <c r="K503" s="83">
        <v>0</v>
      </c>
      <c r="L503" s="83">
        <v>480</v>
      </c>
    </row>
    <row r="504" spans="1:12" x14ac:dyDescent="0.35">
      <c r="A504" s="81">
        <v>45263</v>
      </c>
      <c r="B504" s="82">
        <v>0.6875</v>
      </c>
      <c r="C504" s="83">
        <v>21894</v>
      </c>
      <c r="D504" s="83">
        <v>959</v>
      </c>
      <c r="E504" s="83">
        <v>4772</v>
      </c>
      <c r="F504" s="83">
        <v>5891</v>
      </c>
      <c r="G504" s="83">
        <v>511</v>
      </c>
      <c r="H504" s="83">
        <v>5674</v>
      </c>
      <c r="I504" s="83">
        <v>2994</v>
      </c>
      <c r="J504" s="83">
        <v>1077</v>
      </c>
      <c r="K504" s="83">
        <v>0</v>
      </c>
      <c r="L504" s="83">
        <v>550</v>
      </c>
    </row>
    <row r="505" spans="1:12" x14ac:dyDescent="0.35">
      <c r="A505" s="81">
        <v>45263</v>
      </c>
      <c r="B505" s="82">
        <v>0.70833333333333337</v>
      </c>
      <c r="C505" s="83">
        <v>21983</v>
      </c>
      <c r="D505" s="83">
        <v>961</v>
      </c>
      <c r="E505" s="83">
        <v>4772</v>
      </c>
      <c r="F505" s="83">
        <v>6054</v>
      </c>
      <c r="G505" s="83">
        <v>520</v>
      </c>
      <c r="H505" s="83">
        <v>5666</v>
      </c>
      <c r="I505" s="83">
        <v>2992</v>
      </c>
      <c r="J505" s="83">
        <v>993</v>
      </c>
      <c r="K505" s="83">
        <v>0</v>
      </c>
      <c r="L505" s="83">
        <v>386</v>
      </c>
    </row>
    <row r="506" spans="1:12" x14ac:dyDescent="0.35">
      <c r="A506" s="81">
        <v>45263</v>
      </c>
      <c r="B506" s="82">
        <v>0.72916666666666663</v>
      </c>
      <c r="C506" s="83">
        <v>22205</v>
      </c>
      <c r="D506" s="83">
        <v>959</v>
      </c>
      <c r="E506" s="83">
        <v>4777</v>
      </c>
      <c r="F506" s="83">
        <v>5968</v>
      </c>
      <c r="G506" s="83">
        <v>470</v>
      </c>
      <c r="H506" s="83">
        <v>4722</v>
      </c>
      <c r="I506" s="83">
        <v>2990</v>
      </c>
      <c r="J506" s="83">
        <v>892</v>
      </c>
      <c r="K506" s="83">
        <v>0</v>
      </c>
      <c r="L506" s="83">
        <v>250</v>
      </c>
    </row>
    <row r="507" spans="1:12" x14ac:dyDescent="0.35">
      <c r="A507" s="81">
        <v>45263</v>
      </c>
      <c r="B507" s="82">
        <v>0.75</v>
      </c>
      <c r="C507" s="83">
        <v>21475</v>
      </c>
      <c r="D507" s="83">
        <v>959</v>
      </c>
      <c r="E507" s="83">
        <v>4768</v>
      </c>
      <c r="F507" s="83">
        <v>6147</v>
      </c>
      <c r="G507" s="83">
        <v>437</v>
      </c>
      <c r="H507" s="83">
        <v>4674</v>
      </c>
      <c r="I507" s="83">
        <v>2992</v>
      </c>
      <c r="J507" s="83">
        <v>563</v>
      </c>
      <c r="K507" s="83">
        <v>0</v>
      </c>
      <c r="L507" s="83">
        <v>0</v>
      </c>
    </row>
    <row r="508" spans="1:12" x14ac:dyDescent="0.35">
      <c r="A508" s="81">
        <v>45263</v>
      </c>
      <c r="B508" s="82">
        <v>0.77083333333333337</v>
      </c>
      <c r="C508" s="83">
        <v>20726</v>
      </c>
      <c r="D508" s="83">
        <v>959</v>
      </c>
      <c r="E508" s="83">
        <v>4772</v>
      </c>
      <c r="F508" s="83">
        <v>6491</v>
      </c>
      <c r="G508" s="83">
        <v>363</v>
      </c>
      <c r="H508" s="83">
        <v>4130</v>
      </c>
      <c r="I508" s="83">
        <v>3013</v>
      </c>
      <c r="J508" s="83">
        <v>338</v>
      </c>
      <c r="K508" s="83">
        <v>0</v>
      </c>
      <c r="L508" s="83">
        <v>0</v>
      </c>
    </row>
    <row r="509" spans="1:12" x14ac:dyDescent="0.35">
      <c r="A509" s="81">
        <v>45263</v>
      </c>
      <c r="B509" s="82">
        <v>0.79166666666666663</v>
      </c>
      <c r="C509" s="83">
        <v>19474</v>
      </c>
      <c r="D509" s="83">
        <v>960</v>
      </c>
      <c r="E509" s="83">
        <v>4770</v>
      </c>
      <c r="F509" s="83">
        <v>6735</v>
      </c>
      <c r="G509" s="83">
        <v>336</v>
      </c>
      <c r="H509" s="83">
        <v>4120</v>
      </c>
      <c r="I509" s="83">
        <v>3015</v>
      </c>
      <c r="J509" s="83">
        <v>261</v>
      </c>
      <c r="K509" s="83">
        <v>0</v>
      </c>
      <c r="L509" s="83">
        <v>0</v>
      </c>
    </row>
    <row r="510" spans="1:12" x14ac:dyDescent="0.35">
      <c r="A510" s="81">
        <v>45263</v>
      </c>
      <c r="B510" s="82">
        <v>0.8125</v>
      </c>
      <c r="C510" s="83">
        <v>18125</v>
      </c>
      <c r="D510" s="83">
        <v>960</v>
      </c>
      <c r="E510" s="83">
        <v>4773</v>
      </c>
      <c r="F510" s="83">
        <v>7026</v>
      </c>
      <c r="G510" s="83">
        <v>250</v>
      </c>
      <c r="H510" s="83">
        <v>4406</v>
      </c>
      <c r="I510" s="83">
        <v>3000</v>
      </c>
      <c r="J510" s="83">
        <v>262</v>
      </c>
      <c r="K510" s="83">
        <v>0</v>
      </c>
      <c r="L510" s="83">
        <v>0</v>
      </c>
    </row>
    <row r="511" spans="1:12" x14ac:dyDescent="0.35">
      <c r="A511" s="81">
        <v>45263</v>
      </c>
      <c r="B511" s="82">
        <v>0.83333333333333337</v>
      </c>
      <c r="C511" s="83">
        <v>16393</v>
      </c>
      <c r="D511" s="83">
        <v>961</v>
      </c>
      <c r="E511" s="83">
        <v>4774</v>
      </c>
      <c r="F511" s="83">
        <v>7447</v>
      </c>
      <c r="G511" s="83">
        <v>247</v>
      </c>
      <c r="H511" s="83">
        <v>4388</v>
      </c>
      <c r="I511" s="83">
        <v>2985</v>
      </c>
      <c r="J511" s="83">
        <v>247</v>
      </c>
      <c r="K511" s="83">
        <v>0</v>
      </c>
      <c r="L511" s="83">
        <v>0</v>
      </c>
    </row>
    <row r="512" spans="1:12" x14ac:dyDescent="0.35">
      <c r="A512" s="81">
        <v>45263</v>
      </c>
      <c r="B512" s="82">
        <v>0.85416666666666663</v>
      </c>
      <c r="C512" s="83">
        <v>14346</v>
      </c>
      <c r="D512" s="83">
        <v>961</v>
      </c>
      <c r="E512" s="83">
        <v>4760</v>
      </c>
      <c r="F512" s="83">
        <v>7788</v>
      </c>
      <c r="G512" s="83">
        <v>214</v>
      </c>
      <c r="H512" s="83">
        <v>4028</v>
      </c>
      <c r="I512" s="83">
        <v>3012</v>
      </c>
      <c r="J512" s="83">
        <v>291</v>
      </c>
      <c r="K512" s="83">
        <v>0</v>
      </c>
      <c r="L512" s="83">
        <v>0</v>
      </c>
    </row>
    <row r="513" spans="1:12" x14ac:dyDescent="0.35">
      <c r="A513" s="81">
        <v>45263</v>
      </c>
      <c r="B513" s="82">
        <v>0.875</v>
      </c>
      <c r="C513" s="83">
        <v>12668</v>
      </c>
      <c r="D513" s="83">
        <v>960</v>
      </c>
      <c r="E513" s="83">
        <v>4766</v>
      </c>
      <c r="F513" s="83">
        <v>8051</v>
      </c>
      <c r="G513" s="83">
        <v>212</v>
      </c>
      <c r="H513" s="83">
        <v>3942</v>
      </c>
      <c r="I513" s="83">
        <v>3028</v>
      </c>
      <c r="J513" s="83">
        <v>280</v>
      </c>
      <c r="K513" s="83">
        <v>0</v>
      </c>
      <c r="L513" s="83">
        <v>0</v>
      </c>
    </row>
    <row r="514" spans="1:12" x14ac:dyDescent="0.35">
      <c r="A514" s="81">
        <v>45263</v>
      </c>
      <c r="B514" s="82">
        <v>0.89583333333333337</v>
      </c>
      <c r="C514" s="83">
        <v>11495</v>
      </c>
      <c r="D514" s="83">
        <v>959</v>
      </c>
      <c r="E514" s="83">
        <v>4761</v>
      </c>
      <c r="F514" s="83">
        <v>8353</v>
      </c>
      <c r="G514" s="83">
        <v>209</v>
      </c>
      <c r="H514" s="83">
        <v>3154</v>
      </c>
      <c r="I514" s="83">
        <v>3022</v>
      </c>
      <c r="J514" s="83">
        <v>302</v>
      </c>
      <c r="K514" s="83">
        <v>0</v>
      </c>
      <c r="L514" s="83">
        <v>0</v>
      </c>
    </row>
    <row r="515" spans="1:12" x14ac:dyDescent="0.35">
      <c r="A515" s="81">
        <v>45263</v>
      </c>
      <c r="B515" s="82">
        <v>0.91666666666666663</v>
      </c>
      <c r="C515" s="83">
        <v>10227</v>
      </c>
      <c r="D515" s="83">
        <v>820</v>
      </c>
      <c r="E515" s="83">
        <v>4758</v>
      </c>
      <c r="F515" s="83">
        <v>8225</v>
      </c>
      <c r="G515" s="83">
        <v>204</v>
      </c>
      <c r="H515" s="83">
        <v>3182</v>
      </c>
      <c r="I515" s="83">
        <v>3031</v>
      </c>
      <c r="J515" s="83">
        <v>296</v>
      </c>
      <c r="K515" s="83">
        <v>0</v>
      </c>
      <c r="L515" s="83">
        <v>0</v>
      </c>
    </row>
    <row r="516" spans="1:12" x14ac:dyDescent="0.35">
      <c r="A516" s="81">
        <v>45263</v>
      </c>
      <c r="B516" s="82">
        <v>0.9375</v>
      </c>
      <c r="C516" s="83">
        <v>7116</v>
      </c>
      <c r="D516" s="83">
        <v>714</v>
      </c>
      <c r="E516" s="83">
        <v>4761</v>
      </c>
      <c r="F516" s="83">
        <v>7642</v>
      </c>
      <c r="G516" s="83">
        <v>189</v>
      </c>
      <c r="H516" s="83">
        <v>5216</v>
      </c>
      <c r="I516" s="83">
        <v>3043</v>
      </c>
      <c r="J516" s="83">
        <v>355</v>
      </c>
      <c r="K516" s="83">
        <v>0</v>
      </c>
      <c r="L516" s="83">
        <v>0</v>
      </c>
    </row>
    <row r="517" spans="1:12" x14ac:dyDescent="0.35">
      <c r="A517" s="81">
        <v>45263</v>
      </c>
      <c r="B517" s="82">
        <v>0.95833333333333337</v>
      </c>
      <c r="C517" s="83">
        <v>6084</v>
      </c>
      <c r="D517" s="83">
        <v>714</v>
      </c>
      <c r="E517" s="83">
        <v>4766</v>
      </c>
      <c r="F517" s="83">
        <v>7080</v>
      </c>
      <c r="G517" s="83">
        <v>178</v>
      </c>
      <c r="H517" s="83">
        <v>5334</v>
      </c>
      <c r="I517" s="83">
        <v>3038</v>
      </c>
      <c r="J517" s="83">
        <v>361</v>
      </c>
      <c r="K517" s="83">
        <v>0</v>
      </c>
      <c r="L517" s="83">
        <v>0</v>
      </c>
    </row>
    <row r="518" spans="1:12" x14ac:dyDescent="0.35">
      <c r="A518" s="81">
        <v>45263</v>
      </c>
      <c r="B518" s="82">
        <v>0.97916666666666663</v>
      </c>
      <c r="C518" s="83">
        <v>6227</v>
      </c>
      <c r="D518" s="83">
        <v>779</v>
      </c>
      <c r="E518" s="83">
        <v>4767</v>
      </c>
      <c r="F518" s="83">
        <v>7038</v>
      </c>
      <c r="G518" s="83">
        <v>148</v>
      </c>
      <c r="H518" s="83">
        <v>5738</v>
      </c>
      <c r="I518" s="83">
        <v>3034</v>
      </c>
      <c r="J518" s="83">
        <v>288</v>
      </c>
      <c r="K518" s="83">
        <v>0</v>
      </c>
      <c r="L518" s="83">
        <v>0</v>
      </c>
    </row>
    <row r="519" spans="1:12" x14ac:dyDescent="0.35">
      <c r="A519" s="81">
        <v>45263</v>
      </c>
      <c r="B519" s="82">
        <v>0</v>
      </c>
      <c r="C519" s="83">
        <v>6360</v>
      </c>
      <c r="D519" s="83">
        <v>925</v>
      </c>
      <c r="E519" s="83">
        <v>4769</v>
      </c>
      <c r="F519" s="83">
        <v>7480</v>
      </c>
      <c r="G519" s="83">
        <v>148</v>
      </c>
      <c r="H519" s="83">
        <v>5850</v>
      </c>
      <c r="I519" s="83">
        <v>3025</v>
      </c>
      <c r="J519" s="83">
        <v>306</v>
      </c>
      <c r="K519" s="83">
        <v>0</v>
      </c>
      <c r="L519" s="83">
        <v>0</v>
      </c>
    </row>
    <row r="520" spans="1:12" x14ac:dyDescent="0.35">
      <c r="A520" s="81">
        <v>45263</v>
      </c>
      <c r="B520" s="82">
        <v>2.0833333333333332E-2</v>
      </c>
      <c r="C520" s="83">
        <v>6067</v>
      </c>
      <c r="D520" s="83">
        <v>948</v>
      </c>
      <c r="E520" s="83">
        <v>4771</v>
      </c>
      <c r="F520" s="83">
        <v>7824</v>
      </c>
      <c r="G520" s="83">
        <v>147</v>
      </c>
      <c r="H520" s="83">
        <v>6268</v>
      </c>
      <c r="I520" s="83">
        <v>3023</v>
      </c>
      <c r="J520" s="83">
        <v>271</v>
      </c>
      <c r="K520" s="83">
        <v>0</v>
      </c>
      <c r="L520" s="83">
        <v>0</v>
      </c>
    </row>
    <row r="521" spans="1:12" x14ac:dyDescent="0.35">
      <c r="A521" s="81">
        <v>45263</v>
      </c>
      <c r="B521" s="82">
        <v>4.1666666666666664E-2</v>
      </c>
      <c r="C521" s="83">
        <v>5328</v>
      </c>
      <c r="D521" s="83">
        <v>859</v>
      </c>
      <c r="E521" s="83">
        <v>4766</v>
      </c>
      <c r="F521" s="83">
        <v>8472</v>
      </c>
      <c r="G521" s="83">
        <v>132</v>
      </c>
      <c r="H521" s="83">
        <v>6156</v>
      </c>
      <c r="I521" s="83">
        <v>3038</v>
      </c>
      <c r="J521" s="83">
        <v>264</v>
      </c>
      <c r="K521" s="83">
        <v>0</v>
      </c>
      <c r="L521" s="83">
        <v>0</v>
      </c>
    </row>
    <row r="522" spans="1:12" x14ac:dyDescent="0.35">
      <c r="A522" s="81">
        <v>45263</v>
      </c>
      <c r="B522" s="82">
        <v>6.25E-2</v>
      </c>
      <c r="C522" s="83">
        <v>5144</v>
      </c>
      <c r="D522" s="83">
        <v>722</v>
      </c>
      <c r="E522" s="83">
        <v>4772</v>
      </c>
      <c r="F522" s="83">
        <v>9227</v>
      </c>
      <c r="G522" s="83">
        <v>119</v>
      </c>
      <c r="H522" s="83">
        <v>5436</v>
      </c>
      <c r="I522" s="83">
        <v>3031</v>
      </c>
      <c r="J522" s="83">
        <v>267</v>
      </c>
      <c r="K522" s="83">
        <v>0</v>
      </c>
      <c r="L522" s="83">
        <v>0</v>
      </c>
    </row>
    <row r="523" spans="1:12" x14ac:dyDescent="0.35">
      <c r="A523" s="81">
        <v>45263</v>
      </c>
      <c r="B523" s="82">
        <v>8.3333333333333329E-2</v>
      </c>
      <c r="C523" s="83">
        <v>5064</v>
      </c>
      <c r="D523" s="83">
        <v>705</v>
      </c>
      <c r="E523" s="83">
        <v>4774</v>
      </c>
      <c r="F523" s="83">
        <v>10395</v>
      </c>
      <c r="G523" s="83">
        <v>116</v>
      </c>
      <c r="H523" s="83">
        <v>5332</v>
      </c>
      <c r="I523" s="83">
        <v>2762</v>
      </c>
      <c r="J523" s="83">
        <v>252</v>
      </c>
      <c r="K523" s="83">
        <v>0</v>
      </c>
      <c r="L523" s="83">
        <v>0</v>
      </c>
    </row>
    <row r="524" spans="1:12" x14ac:dyDescent="0.35">
      <c r="A524" s="81">
        <v>45263</v>
      </c>
      <c r="B524" s="82">
        <v>0.10416666666666667</v>
      </c>
      <c r="C524" s="83">
        <v>5026</v>
      </c>
      <c r="D524" s="83">
        <v>699</v>
      </c>
      <c r="E524" s="83">
        <v>4772</v>
      </c>
      <c r="F524" s="83">
        <v>11103</v>
      </c>
      <c r="G524" s="83">
        <v>116</v>
      </c>
      <c r="H524" s="83">
        <v>4250</v>
      </c>
      <c r="I524" s="83">
        <v>2448</v>
      </c>
      <c r="J524" s="83">
        <v>306</v>
      </c>
      <c r="K524" s="83">
        <v>0</v>
      </c>
      <c r="L524" s="83">
        <v>0</v>
      </c>
    </row>
    <row r="525" spans="1:12" x14ac:dyDescent="0.35">
      <c r="A525" s="81">
        <v>45263</v>
      </c>
      <c r="B525" s="82">
        <v>0.125</v>
      </c>
      <c r="C525" s="83">
        <v>4987</v>
      </c>
      <c r="D525" s="83">
        <v>682</v>
      </c>
      <c r="E525" s="83">
        <v>4776</v>
      </c>
      <c r="F525" s="83">
        <v>12012</v>
      </c>
      <c r="G525" s="83">
        <v>115</v>
      </c>
      <c r="H525" s="83">
        <v>3818</v>
      </c>
      <c r="I525" s="83">
        <v>2428</v>
      </c>
      <c r="J525" s="83">
        <v>245</v>
      </c>
      <c r="K525" s="83">
        <v>0</v>
      </c>
      <c r="L525" s="83">
        <v>0</v>
      </c>
    </row>
    <row r="526" spans="1:12" x14ac:dyDescent="0.35">
      <c r="A526" s="81">
        <v>45263</v>
      </c>
      <c r="B526" s="82">
        <v>0.14583333333333334</v>
      </c>
      <c r="C526" s="83">
        <v>4862</v>
      </c>
      <c r="D526" s="83">
        <v>706</v>
      </c>
      <c r="E526" s="83">
        <v>4776</v>
      </c>
      <c r="F526" s="83">
        <v>12214</v>
      </c>
      <c r="G526" s="83">
        <v>115</v>
      </c>
      <c r="H526" s="83">
        <v>1505</v>
      </c>
      <c r="I526" s="83">
        <v>2840</v>
      </c>
      <c r="J526" s="83">
        <v>242</v>
      </c>
      <c r="K526" s="83">
        <v>0</v>
      </c>
      <c r="L526" s="83">
        <v>0</v>
      </c>
    </row>
    <row r="527" spans="1:12" x14ac:dyDescent="0.35">
      <c r="A527" s="81">
        <v>45263</v>
      </c>
      <c r="B527" s="82">
        <v>0.16666666666666666</v>
      </c>
      <c r="C527" s="83">
        <v>4975</v>
      </c>
      <c r="D527" s="83">
        <v>754</v>
      </c>
      <c r="E527" s="83">
        <v>4778</v>
      </c>
      <c r="F527" s="83">
        <v>12837</v>
      </c>
      <c r="G527" s="83">
        <v>115</v>
      </c>
      <c r="H527" s="83">
        <v>1303</v>
      </c>
      <c r="I527" s="83">
        <v>3008</v>
      </c>
      <c r="J527" s="83">
        <v>242</v>
      </c>
      <c r="K527" s="83">
        <v>0</v>
      </c>
      <c r="L527" s="83">
        <v>0</v>
      </c>
    </row>
    <row r="528" spans="1:12" x14ac:dyDescent="0.35">
      <c r="A528" s="81">
        <v>45263</v>
      </c>
      <c r="B528" s="82">
        <v>0.1875</v>
      </c>
      <c r="C528" s="83">
        <v>5174</v>
      </c>
      <c r="D528" s="83">
        <v>876</v>
      </c>
      <c r="E528" s="83">
        <v>4775</v>
      </c>
      <c r="F528" s="83">
        <v>13290</v>
      </c>
      <c r="G528" s="83">
        <v>117</v>
      </c>
      <c r="H528" s="83">
        <v>68</v>
      </c>
      <c r="I528" s="83">
        <v>3023</v>
      </c>
      <c r="J528" s="83">
        <v>247</v>
      </c>
      <c r="K528" s="83">
        <v>0</v>
      </c>
      <c r="L528" s="83">
        <v>0</v>
      </c>
    </row>
    <row r="529" spans="1:12" x14ac:dyDescent="0.35">
      <c r="A529" s="81">
        <v>45263</v>
      </c>
      <c r="B529" s="82">
        <v>0.20833333333333334</v>
      </c>
      <c r="C529" s="83">
        <v>5806</v>
      </c>
      <c r="D529" s="83">
        <v>878</v>
      </c>
      <c r="E529" s="83">
        <v>4778</v>
      </c>
      <c r="F529" s="83">
        <v>13236</v>
      </c>
      <c r="G529" s="83">
        <v>138</v>
      </c>
      <c r="H529" s="83">
        <v>118</v>
      </c>
      <c r="I529" s="83">
        <v>3032</v>
      </c>
      <c r="J529" s="83">
        <v>276</v>
      </c>
      <c r="K529" s="83">
        <v>0</v>
      </c>
      <c r="L529" s="83">
        <v>0</v>
      </c>
    </row>
    <row r="530" spans="1:12" x14ac:dyDescent="0.35">
      <c r="A530" s="81">
        <v>45263</v>
      </c>
      <c r="B530" s="82">
        <v>0.22916666666666666</v>
      </c>
      <c r="C530" s="83">
        <v>6603</v>
      </c>
      <c r="D530" s="83">
        <v>944</v>
      </c>
      <c r="E530" s="83">
        <v>4772</v>
      </c>
      <c r="F530" s="83">
        <v>12814</v>
      </c>
      <c r="G530" s="83">
        <v>234</v>
      </c>
      <c r="H530" s="83">
        <v>250</v>
      </c>
      <c r="I530" s="83">
        <v>3031</v>
      </c>
      <c r="J530" s="83">
        <v>506</v>
      </c>
      <c r="K530" s="83">
        <v>0</v>
      </c>
      <c r="L530" s="83">
        <v>164</v>
      </c>
    </row>
  </sheetData>
  <hyperlinks>
    <hyperlink ref="A1" location="Contents!A1" display="Back to contents page" xr:uid="{D13B68C9-D04A-4ED0-8151-0C69D5CD9AB6}"/>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35341-BBB7-427C-A114-252076B6416B}">
  <sheetPr codeName="Sheet15"/>
  <dimension ref="A1:N264"/>
  <sheetViews>
    <sheetView zoomScaleNormal="100" workbookViewId="0">
      <selection activeCell="J4" sqref="J4:N4"/>
    </sheetView>
  </sheetViews>
  <sheetFormatPr defaultRowHeight="14.5" x14ac:dyDescent="0.35"/>
  <cols>
    <col min="1" max="1" width="11.453125" bestFit="1" customWidth="1"/>
  </cols>
  <sheetData>
    <row r="1" spans="1:14" x14ac:dyDescent="0.35">
      <c r="A1" s="34" t="s">
        <v>298</v>
      </c>
    </row>
    <row r="2" spans="1:14" x14ac:dyDescent="0.35">
      <c r="A2" t="s">
        <v>106</v>
      </c>
    </row>
    <row r="3" spans="1:14" ht="28" customHeight="1" x14ac:dyDescent="0.35">
      <c r="A3" s="72"/>
      <c r="B3" s="138" t="s">
        <v>158</v>
      </c>
      <c r="C3" s="139"/>
      <c r="D3" s="138" t="s">
        <v>159</v>
      </c>
      <c r="E3" s="139"/>
      <c r="F3" s="138" t="s">
        <v>160</v>
      </c>
      <c r="G3" s="139"/>
      <c r="J3" s="72"/>
      <c r="K3" s="72" t="s">
        <v>161</v>
      </c>
      <c r="L3" s="72"/>
      <c r="M3" s="72" t="s">
        <v>161</v>
      </c>
      <c r="N3" s="72" t="s">
        <v>161</v>
      </c>
    </row>
    <row r="4" spans="1:14" ht="42" x14ac:dyDescent="0.35">
      <c r="A4" s="72" t="s">
        <v>17</v>
      </c>
      <c r="B4" s="72" t="s">
        <v>18</v>
      </c>
      <c r="C4" s="72" t="s">
        <v>19</v>
      </c>
      <c r="D4" s="72" t="s">
        <v>18</v>
      </c>
      <c r="E4" s="72" t="s">
        <v>19</v>
      </c>
      <c r="F4" s="72" t="s">
        <v>18</v>
      </c>
      <c r="G4" s="72" t="s">
        <v>19</v>
      </c>
      <c r="J4" s="91" t="s">
        <v>20</v>
      </c>
      <c r="K4" s="91" t="s">
        <v>159</v>
      </c>
      <c r="L4" s="91" t="s">
        <v>21</v>
      </c>
      <c r="M4" s="91" t="s">
        <v>160</v>
      </c>
      <c r="N4" s="91" t="s">
        <v>158</v>
      </c>
    </row>
    <row r="5" spans="1:14" x14ac:dyDescent="0.35">
      <c r="A5" s="84">
        <v>45170</v>
      </c>
      <c r="B5" s="85" t="s">
        <v>22</v>
      </c>
      <c r="C5" s="86">
        <v>82.75</v>
      </c>
      <c r="D5" s="85" t="s">
        <v>22</v>
      </c>
      <c r="E5" s="86">
        <v>83.214600000000004</v>
      </c>
      <c r="F5" s="85"/>
      <c r="G5" s="87">
        <v>105.97799999999999</v>
      </c>
      <c r="I5" s="92">
        <v>45566</v>
      </c>
      <c r="J5" s="73">
        <v>37.192999999999998</v>
      </c>
      <c r="K5" s="45">
        <f>J5*2.464262</f>
        <v>91.653296565999995</v>
      </c>
      <c r="L5" s="73">
        <v>13.698</v>
      </c>
      <c r="M5" s="45">
        <f>L5*7.619846</f>
        <v>104.376650508</v>
      </c>
      <c r="N5" s="73">
        <v>89.37</v>
      </c>
    </row>
    <row r="6" spans="1:14" x14ac:dyDescent="0.35">
      <c r="A6" s="88">
        <v>45173</v>
      </c>
      <c r="B6" s="73" t="s">
        <v>22</v>
      </c>
      <c r="C6" s="89">
        <v>78.7</v>
      </c>
      <c r="D6" s="73" t="s">
        <v>22</v>
      </c>
      <c r="E6" s="89">
        <v>80.058300000000003</v>
      </c>
      <c r="F6" s="73" t="s">
        <v>23</v>
      </c>
      <c r="G6" s="87">
        <v>105.97799999999999</v>
      </c>
      <c r="I6" s="92">
        <v>45597</v>
      </c>
      <c r="J6" s="73">
        <v>39.152000000000001</v>
      </c>
      <c r="K6" s="45">
        <f>J6*2.464262</f>
        <v>96.480785824000009</v>
      </c>
      <c r="L6" s="73">
        <v>14.105</v>
      </c>
      <c r="M6" s="45">
        <f t="shared" ref="M6:M10" si="0">L6*7.619846</f>
        <v>107.47792783</v>
      </c>
      <c r="N6" s="73">
        <v>98.28</v>
      </c>
    </row>
    <row r="7" spans="1:14" x14ac:dyDescent="0.35">
      <c r="A7" s="84">
        <v>45174</v>
      </c>
      <c r="B7" s="85" t="s">
        <v>22</v>
      </c>
      <c r="C7" s="86">
        <v>82.5</v>
      </c>
      <c r="D7" s="85" t="s">
        <v>22</v>
      </c>
      <c r="E7" s="86">
        <v>83.456199999999995</v>
      </c>
      <c r="F7" s="85" t="s">
        <v>23</v>
      </c>
      <c r="G7" s="90">
        <v>105.44199999999999</v>
      </c>
      <c r="I7" s="92">
        <v>45627</v>
      </c>
      <c r="J7" s="73">
        <v>40.043999999999997</v>
      </c>
      <c r="K7" s="45">
        <f t="shared" ref="K7:K10" si="1">J7*2.464262</f>
        <v>98.678907527999996</v>
      </c>
      <c r="L7" s="73">
        <v>14.7</v>
      </c>
      <c r="M7" s="45">
        <f t="shared" si="0"/>
        <v>112.01173619999999</v>
      </c>
      <c r="N7" s="73">
        <v>102.76</v>
      </c>
    </row>
    <row r="8" spans="1:14" x14ac:dyDescent="0.35">
      <c r="A8" s="88">
        <v>45175</v>
      </c>
      <c r="B8" s="73" t="s">
        <v>22</v>
      </c>
      <c r="C8" s="89">
        <v>77.2</v>
      </c>
      <c r="D8" s="73" t="s">
        <v>22</v>
      </c>
      <c r="E8" s="89">
        <v>78.869</v>
      </c>
      <c r="F8" s="73" t="s">
        <v>23</v>
      </c>
      <c r="G8" s="87">
        <v>107.164</v>
      </c>
      <c r="I8" s="92">
        <v>45658</v>
      </c>
      <c r="J8" s="73">
        <v>40.435000000000002</v>
      </c>
      <c r="K8" s="45">
        <f t="shared" si="1"/>
        <v>99.642433970000013</v>
      </c>
      <c r="L8" s="73">
        <v>15</v>
      </c>
      <c r="M8" s="45">
        <f t="shared" si="0"/>
        <v>114.29769</v>
      </c>
      <c r="N8" s="73">
        <v>104.59</v>
      </c>
    </row>
    <row r="9" spans="1:14" x14ac:dyDescent="0.35">
      <c r="A9" s="84">
        <v>45176</v>
      </c>
      <c r="B9" s="85" t="s">
        <v>22</v>
      </c>
      <c r="C9" s="86">
        <v>81.5</v>
      </c>
      <c r="D9" s="85" t="s">
        <v>22</v>
      </c>
      <c r="E9" s="86">
        <v>83.050200000000004</v>
      </c>
      <c r="F9" s="85" t="s">
        <v>23</v>
      </c>
      <c r="G9" s="90">
        <v>102.005</v>
      </c>
      <c r="I9" s="92">
        <v>45689</v>
      </c>
      <c r="J9" s="73">
        <v>40.514000000000003</v>
      </c>
      <c r="K9" s="45">
        <f>J9*2.464262</f>
        <v>99.837110668000008</v>
      </c>
      <c r="L9" s="73">
        <v>14.9</v>
      </c>
      <c r="M9" s="45">
        <f t="shared" si="0"/>
        <v>113.5357054</v>
      </c>
      <c r="N9" s="73">
        <v>105.24</v>
      </c>
    </row>
    <row r="10" spans="1:14" x14ac:dyDescent="0.35">
      <c r="A10" s="88">
        <v>45177</v>
      </c>
      <c r="B10" s="73" t="s">
        <v>22</v>
      </c>
      <c r="C10" s="89">
        <v>85.8</v>
      </c>
      <c r="D10" s="73" t="s">
        <v>22</v>
      </c>
      <c r="E10" s="89">
        <v>87.218999999999994</v>
      </c>
      <c r="F10" s="73" t="s">
        <v>23</v>
      </c>
      <c r="G10" s="87">
        <v>105.004</v>
      </c>
      <c r="I10" s="92">
        <v>45717</v>
      </c>
      <c r="J10" s="73">
        <v>40.048999999999999</v>
      </c>
      <c r="K10" s="45">
        <f t="shared" si="1"/>
        <v>98.691228838000001</v>
      </c>
      <c r="L10" s="73">
        <v>14</v>
      </c>
      <c r="M10" s="45">
        <f t="shared" si="0"/>
        <v>106.67784399999999</v>
      </c>
      <c r="N10" s="73">
        <v>102.34</v>
      </c>
    </row>
    <row r="11" spans="1:14" x14ac:dyDescent="0.35">
      <c r="A11" s="84">
        <v>45180</v>
      </c>
      <c r="B11" s="85" t="s">
        <v>22</v>
      </c>
      <c r="C11" s="86">
        <v>94.95</v>
      </c>
      <c r="D11" s="85" t="s">
        <v>22</v>
      </c>
      <c r="E11" s="86">
        <v>94.632300000000001</v>
      </c>
      <c r="F11" s="85" t="s">
        <v>23</v>
      </c>
      <c r="G11" s="90">
        <v>106.63500000000001</v>
      </c>
      <c r="I11" s="9"/>
      <c r="K11" s="10"/>
      <c r="M11" s="10"/>
    </row>
    <row r="12" spans="1:14" x14ac:dyDescent="0.35">
      <c r="A12" s="88">
        <v>45181</v>
      </c>
      <c r="B12" s="73" t="s">
        <v>22</v>
      </c>
      <c r="C12" s="89">
        <v>89.3</v>
      </c>
      <c r="D12" s="73" t="s">
        <v>22</v>
      </c>
      <c r="E12" s="89">
        <v>90.458699999999993</v>
      </c>
      <c r="F12" s="73" t="s">
        <v>23</v>
      </c>
      <c r="G12" s="87">
        <v>108.1</v>
      </c>
      <c r="I12" t="s">
        <v>142</v>
      </c>
    </row>
    <row r="13" spans="1:14" x14ac:dyDescent="0.35">
      <c r="A13" s="84">
        <v>45182</v>
      </c>
      <c r="B13" s="85" t="s">
        <v>22</v>
      </c>
      <c r="C13" s="86">
        <v>94.75</v>
      </c>
      <c r="D13" s="85" t="s">
        <v>22</v>
      </c>
      <c r="E13" s="86">
        <v>94.482200000000006</v>
      </c>
      <c r="F13" s="85" t="s">
        <v>23</v>
      </c>
      <c r="G13" s="90">
        <v>108.26600000000001</v>
      </c>
    </row>
    <row r="14" spans="1:14" x14ac:dyDescent="0.35">
      <c r="A14" s="88">
        <v>45183</v>
      </c>
      <c r="B14" s="73" t="s">
        <v>22</v>
      </c>
      <c r="C14" s="89">
        <v>90.05</v>
      </c>
      <c r="D14" s="73" t="s">
        <v>22</v>
      </c>
      <c r="E14" s="89">
        <v>90.412099999999995</v>
      </c>
      <c r="F14" s="73" t="s">
        <v>23</v>
      </c>
      <c r="G14" s="87">
        <v>108.901</v>
      </c>
    </row>
    <row r="15" spans="1:14" x14ac:dyDescent="0.35">
      <c r="A15" s="84">
        <v>45184</v>
      </c>
      <c r="B15" s="85" t="s">
        <v>22</v>
      </c>
      <c r="C15" s="86">
        <v>92.75</v>
      </c>
      <c r="D15" s="85" t="s">
        <v>22</v>
      </c>
      <c r="E15" s="86">
        <v>92.514899999999997</v>
      </c>
      <c r="F15" s="85" t="s">
        <v>23</v>
      </c>
      <c r="G15" s="90">
        <v>105.17700000000001</v>
      </c>
    </row>
    <row r="16" spans="1:14" x14ac:dyDescent="0.35">
      <c r="A16" s="88">
        <v>45187</v>
      </c>
      <c r="B16" s="73" t="s">
        <v>22</v>
      </c>
      <c r="C16" s="89">
        <v>86.05</v>
      </c>
      <c r="D16" s="73" t="s">
        <v>22</v>
      </c>
      <c r="E16" s="89">
        <v>86.791899999999998</v>
      </c>
      <c r="F16" s="73" t="s">
        <v>24</v>
      </c>
      <c r="G16" s="87">
        <v>109.596</v>
      </c>
    </row>
    <row r="17" spans="1:7" x14ac:dyDescent="0.35">
      <c r="A17" s="84">
        <v>45188</v>
      </c>
      <c r="B17" s="85" t="s">
        <v>22</v>
      </c>
      <c r="C17" s="86">
        <v>95</v>
      </c>
      <c r="D17" s="85" t="s">
        <v>22</v>
      </c>
      <c r="E17" s="86">
        <v>96.300200000000004</v>
      </c>
      <c r="F17" s="85" t="s">
        <v>24</v>
      </c>
      <c r="G17" s="90">
        <v>109.65900000000001</v>
      </c>
    </row>
    <row r="18" spans="1:7" x14ac:dyDescent="0.35">
      <c r="A18" s="88">
        <v>45189</v>
      </c>
      <c r="B18" s="73" t="s">
        <v>22</v>
      </c>
      <c r="C18" s="89">
        <v>97.25</v>
      </c>
      <c r="D18" s="73" t="s">
        <v>22</v>
      </c>
      <c r="E18" s="89">
        <v>95.464699999999993</v>
      </c>
      <c r="F18" s="73" t="s">
        <v>24</v>
      </c>
      <c r="G18" s="87">
        <v>108.645</v>
      </c>
    </row>
    <row r="19" spans="1:7" x14ac:dyDescent="0.35">
      <c r="A19" s="84">
        <v>45190</v>
      </c>
      <c r="B19" s="85" t="s">
        <v>22</v>
      </c>
      <c r="C19" s="86">
        <v>100.02500000000001</v>
      </c>
      <c r="D19" s="85" t="s">
        <v>22</v>
      </c>
      <c r="E19" s="86">
        <v>99.341800000000006</v>
      </c>
      <c r="F19" s="85" t="s">
        <v>24</v>
      </c>
      <c r="G19" s="90">
        <v>110.491</v>
      </c>
    </row>
    <row r="20" spans="1:7" x14ac:dyDescent="0.35">
      <c r="A20" s="88">
        <v>45191</v>
      </c>
      <c r="B20" s="73" t="s">
        <v>22</v>
      </c>
      <c r="C20" s="89">
        <v>102.25</v>
      </c>
      <c r="D20" s="73" t="s">
        <v>22</v>
      </c>
      <c r="E20" s="89">
        <v>103.3394</v>
      </c>
      <c r="F20" s="73" t="s">
        <v>24</v>
      </c>
      <c r="G20" s="87">
        <v>110.599</v>
      </c>
    </row>
    <row r="21" spans="1:7" x14ac:dyDescent="0.35">
      <c r="A21" s="84">
        <v>45194</v>
      </c>
      <c r="B21" s="85" t="s">
        <v>22</v>
      </c>
      <c r="C21" s="86">
        <v>113.02500000000001</v>
      </c>
      <c r="D21" s="85" t="s">
        <v>22</v>
      </c>
      <c r="E21" s="86">
        <v>113.7461</v>
      </c>
      <c r="F21" s="85" t="s">
        <v>24</v>
      </c>
      <c r="G21" s="90">
        <v>109.404</v>
      </c>
    </row>
    <row r="22" spans="1:7" x14ac:dyDescent="0.35">
      <c r="A22" s="88">
        <v>45195</v>
      </c>
      <c r="B22" s="73" t="s">
        <v>22</v>
      </c>
      <c r="C22" s="89">
        <v>99.45</v>
      </c>
      <c r="D22" s="73" t="s">
        <v>22</v>
      </c>
      <c r="E22" s="89">
        <v>102.1926</v>
      </c>
      <c r="F22" s="73" t="s">
        <v>24</v>
      </c>
      <c r="G22" s="87">
        <v>123.53400000000001</v>
      </c>
    </row>
    <row r="23" spans="1:7" x14ac:dyDescent="0.35">
      <c r="A23" s="84">
        <v>45196</v>
      </c>
      <c r="B23" s="85" t="s">
        <v>22</v>
      </c>
      <c r="C23" s="86">
        <v>100.75</v>
      </c>
      <c r="D23" s="85" t="s">
        <v>22</v>
      </c>
      <c r="E23" s="86">
        <v>102.1485</v>
      </c>
      <c r="F23" s="85" t="s">
        <v>24</v>
      </c>
      <c r="G23" s="90">
        <v>121.318</v>
      </c>
    </row>
    <row r="24" spans="1:7" x14ac:dyDescent="0.35">
      <c r="A24" s="88">
        <v>45197</v>
      </c>
      <c r="B24" s="73" t="s">
        <v>22</v>
      </c>
      <c r="C24" s="89">
        <v>98.5</v>
      </c>
      <c r="D24" s="73" t="s">
        <v>22</v>
      </c>
      <c r="E24" s="89">
        <v>100.2364</v>
      </c>
      <c r="F24" s="73" t="s">
        <v>24</v>
      </c>
      <c r="G24" s="87">
        <v>120.80800000000001</v>
      </c>
    </row>
    <row r="25" spans="1:7" x14ac:dyDescent="0.35">
      <c r="A25" s="84">
        <v>45198</v>
      </c>
      <c r="B25" s="85" t="s">
        <v>22</v>
      </c>
      <c r="C25" s="86">
        <v>95</v>
      </c>
      <c r="D25" s="85" t="s">
        <v>22</v>
      </c>
      <c r="E25" s="86">
        <v>94.823800000000006</v>
      </c>
      <c r="F25" s="85" t="s">
        <v>24</v>
      </c>
      <c r="G25" s="90">
        <v>120.16800000000001</v>
      </c>
    </row>
    <row r="26" spans="1:7" x14ac:dyDescent="0.35">
      <c r="A26" s="88">
        <v>45201</v>
      </c>
      <c r="B26" s="73" t="s">
        <v>22</v>
      </c>
      <c r="C26" s="89">
        <v>80.95</v>
      </c>
      <c r="D26" s="73" t="s">
        <v>22</v>
      </c>
      <c r="E26" s="89">
        <v>81.542500000000004</v>
      </c>
      <c r="F26" s="73" t="s">
        <v>24</v>
      </c>
      <c r="G26" s="87">
        <v>119.861</v>
      </c>
    </row>
    <row r="27" spans="1:7" x14ac:dyDescent="0.35">
      <c r="A27" s="84">
        <v>45202</v>
      </c>
      <c r="B27" s="85" t="s">
        <v>22</v>
      </c>
      <c r="C27" s="86">
        <v>75</v>
      </c>
      <c r="D27" s="85" t="s">
        <v>22</v>
      </c>
      <c r="E27" s="86">
        <v>78.635000000000005</v>
      </c>
      <c r="F27" s="85" t="s">
        <v>24</v>
      </c>
      <c r="G27" s="90">
        <v>120.57899999999999</v>
      </c>
    </row>
    <row r="28" spans="1:7" x14ac:dyDescent="0.35">
      <c r="A28" s="88">
        <v>45203</v>
      </c>
      <c r="B28" s="73" t="s">
        <v>22</v>
      </c>
      <c r="C28" s="89">
        <v>78.25</v>
      </c>
      <c r="D28" s="73" t="s">
        <v>22</v>
      </c>
      <c r="E28" s="89">
        <v>84.122500000000002</v>
      </c>
      <c r="F28" s="73" t="s">
        <v>24</v>
      </c>
      <c r="G28" s="87">
        <v>115.191</v>
      </c>
    </row>
    <row r="29" spans="1:7" x14ac:dyDescent="0.35">
      <c r="A29" s="84">
        <v>45204</v>
      </c>
      <c r="B29" s="85" t="s">
        <v>22</v>
      </c>
      <c r="C29" s="86">
        <v>63</v>
      </c>
      <c r="D29" s="85" t="s">
        <v>22</v>
      </c>
      <c r="E29" s="86">
        <v>71.485399999999998</v>
      </c>
      <c r="F29" s="85" t="s">
        <v>24</v>
      </c>
      <c r="G29" s="90">
        <v>115.256</v>
      </c>
    </row>
    <row r="30" spans="1:7" x14ac:dyDescent="0.35">
      <c r="A30" s="88">
        <v>45205</v>
      </c>
      <c r="B30" s="73" t="s">
        <v>22</v>
      </c>
      <c r="C30" s="89">
        <v>77</v>
      </c>
      <c r="D30" s="73" t="s">
        <v>22</v>
      </c>
      <c r="E30" s="89">
        <v>81.739500000000007</v>
      </c>
      <c r="F30" s="73" t="s">
        <v>24</v>
      </c>
      <c r="G30" s="87">
        <v>113.577</v>
      </c>
    </row>
    <row r="31" spans="1:7" x14ac:dyDescent="0.35">
      <c r="A31" s="84">
        <v>45208</v>
      </c>
      <c r="B31" s="85" t="s">
        <v>22</v>
      </c>
      <c r="C31" s="86">
        <v>95</v>
      </c>
      <c r="D31" s="85" t="s">
        <v>22</v>
      </c>
      <c r="E31" s="86">
        <v>103.0051</v>
      </c>
      <c r="F31" s="85" t="s">
        <v>24</v>
      </c>
      <c r="G31" s="90">
        <v>113.062</v>
      </c>
    </row>
    <row r="32" spans="1:7" x14ac:dyDescent="0.35">
      <c r="A32" s="88">
        <v>45209</v>
      </c>
      <c r="B32" s="73" t="s">
        <v>22</v>
      </c>
      <c r="C32" s="89">
        <v>112</v>
      </c>
      <c r="D32" s="73" t="s">
        <v>22</v>
      </c>
      <c r="E32" s="89">
        <v>114.8292</v>
      </c>
      <c r="F32" s="73" t="s">
        <v>24</v>
      </c>
      <c r="G32" s="87">
        <v>112.678</v>
      </c>
    </row>
    <row r="33" spans="1:7" x14ac:dyDescent="0.35">
      <c r="A33" s="84">
        <v>45210</v>
      </c>
      <c r="B33" s="85" t="s">
        <v>22</v>
      </c>
      <c r="C33" s="86">
        <v>112</v>
      </c>
      <c r="D33" s="85" t="s">
        <v>22</v>
      </c>
      <c r="E33" s="86">
        <v>113.3763</v>
      </c>
      <c r="F33" s="85" t="s">
        <v>24</v>
      </c>
      <c r="G33" s="90">
        <v>121.408</v>
      </c>
    </row>
    <row r="34" spans="1:7" x14ac:dyDescent="0.35">
      <c r="A34" s="88">
        <v>45211</v>
      </c>
      <c r="B34" s="73" t="s">
        <v>22</v>
      </c>
      <c r="C34" s="89">
        <v>120</v>
      </c>
      <c r="D34" s="73" t="s">
        <v>22</v>
      </c>
      <c r="E34" s="89">
        <v>123.0939</v>
      </c>
      <c r="F34" s="73" t="s">
        <v>24</v>
      </c>
      <c r="G34" s="87">
        <v>115.9</v>
      </c>
    </row>
    <row r="35" spans="1:7" x14ac:dyDescent="0.35">
      <c r="A35" s="84">
        <v>45212</v>
      </c>
      <c r="B35" s="85" t="s">
        <v>22</v>
      </c>
      <c r="C35" s="86">
        <v>138</v>
      </c>
      <c r="D35" s="85" t="s">
        <v>22</v>
      </c>
      <c r="E35" s="86">
        <v>141.3383</v>
      </c>
      <c r="F35" s="85" t="s">
        <v>24</v>
      </c>
      <c r="G35" s="90">
        <v>119.497</v>
      </c>
    </row>
    <row r="36" spans="1:7" x14ac:dyDescent="0.35">
      <c r="A36" s="88">
        <v>45215</v>
      </c>
      <c r="B36" s="73" t="s">
        <v>22</v>
      </c>
      <c r="C36" s="89">
        <v>107.4</v>
      </c>
      <c r="D36" s="73" t="s">
        <v>22</v>
      </c>
      <c r="E36" s="89">
        <v>119.44110000000001</v>
      </c>
      <c r="F36" s="73" t="s">
        <v>25</v>
      </c>
      <c r="G36" s="87">
        <v>133.536</v>
      </c>
    </row>
    <row r="37" spans="1:7" x14ac:dyDescent="0.35">
      <c r="A37" s="84">
        <v>45216</v>
      </c>
      <c r="B37" s="85" t="s">
        <v>22</v>
      </c>
      <c r="C37" s="86">
        <v>100.5</v>
      </c>
      <c r="D37" s="85" t="s">
        <v>22</v>
      </c>
      <c r="E37" s="86">
        <v>118.15949999999999</v>
      </c>
      <c r="F37" s="85" t="s">
        <v>25</v>
      </c>
      <c r="G37" s="90">
        <v>136.03899999999999</v>
      </c>
    </row>
    <row r="38" spans="1:7" x14ac:dyDescent="0.35">
      <c r="A38" s="88">
        <v>45217</v>
      </c>
      <c r="B38" s="73" t="s">
        <v>22</v>
      </c>
      <c r="C38" s="89">
        <v>108.75</v>
      </c>
      <c r="D38" s="73" t="s">
        <v>22</v>
      </c>
      <c r="E38" s="89">
        <v>122.9811</v>
      </c>
      <c r="F38" s="73" t="s">
        <v>25</v>
      </c>
      <c r="G38" s="87">
        <v>137.417</v>
      </c>
    </row>
    <row r="39" spans="1:7" x14ac:dyDescent="0.35">
      <c r="A39" s="84">
        <v>45218</v>
      </c>
      <c r="B39" s="85" t="s">
        <v>22</v>
      </c>
      <c r="C39" s="86">
        <v>101</v>
      </c>
      <c r="D39" s="85" t="s">
        <v>22</v>
      </c>
      <c r="E39" s="86">
        <v>114.3732</v>
      </c>
      <c r="F39" s="85" t="s">
        <v>25</v>
      </c>
      <c r="G39" s="90">
        <v>145.654</v>
      </c>
    </row>
    <row r="40" spans="1:7" x14ac:dyDescent="0.35">
      <c r="A40" s="88">
        <v>45219</v>
      </c>
      <c r="B40" s="73" t="s">
        <v>22</v>
      </c>
      <c r="C40" s="89">
        <v>106.5</v>
      </c>
      <c r="D40" s="73" t="s">
        <v>22</v>
      </c>
      <c r="E40" s="89">
        <v>116.7482</v>
      </c>
      <c r="F40" s="73" t="s">
        <v>25</v>
      </c>
      <c r="G40" s="87">
        <v>145.142</v>
      </c>
    </row>
    <row r="41" spans="1:7" x14ac:dyDescent="0.35">
      <c r="A41" s="84">
        <v>45222</v>
      </c>
      <c r="B41" s="85" t="s">
        <v>22</v>
      </c>
      <c r="C41" s="86">
        <v>119</v>
      </c>
      <c r="D41" s="85" t="s">
        <v>22</v>
      </c>
      <c r="E41" s="86">
        <v>124.21720000000001</v>
      </c>
      <c r="F41" s="85" t="s">
        <v>25</v>
      </c>
      <c r="G41" s="90">
        <v>149.20099999999999</v>
      </c>
    </row>
    <row r="42" spans="1:7" x14ac:dyDescent="0.35">
      <c r="A42" s="88">
        <v>45223</v>
      </c>
      <c r="B42" s="73" t="s">
        <v>22</v>
      </c>
      <c r="C42" s="89">
        <v>119</v>
      </c>
      <c r="D42" s="73" t="s">
        <v>22</v>
      </c>
      <c r="E42" s="89">
        <v>123.346</v>
      </c>
      <c r="F42" s="73" t="s">
        <v>25</v>
      </c>
      <c r="G42" s="87">
        <v>148.273</v>
      </c>
    </row>
    <row r="43" spans="1:7" x14ac:dyDescent="0.35">
      <c r="A43" s="84">
        <v>45224</v>
      </c>
      <c r="B43" s="85" t="s">
        <v>22</v>
      </c>
      <c r="C43" s="86">
        <v>119.75</v>
      </c>
      <c r="D43" s="85" t="s">
        <v>22</v>
      </c>
      <c r="E43" s="86">
        <v>123.22020000000001</v>
      </c>
      <c r="F43" s="85" t="s">
        <v>25</v>
      </c>
      <c r="G43" s="90">
        <v>146.333</v>
      </c>
    </row>
    <row r="44" spans="1:7" x14ac:dyDescent="0.35">
      <c r="A44" s="88">
        <v>45225</v>
      </c>
      <c r="B44" s="73" t="s">
        <v>22</v>
      </c>
      <c r="C44" s="89">
        <v>119</v>
      </c>
      <c r="D44" s="73" t="s">
        <v>22</v>
      </c>
      <c r="E44" s="89">
        <v>122.0492</v>
      </c>
      <c r="F44" s="73" t="s">
        <v>25</v>
      </c>
      <c r="G44" s="87">
        <v>144.614</v>
      </c>
    </row>
    <row r="45" spans="1:7" x14ac:dyDescent="0.35">
      <c r="A45" s="84">
        <v>45226</v>
      </c>
      <c r="B45" s="85" t="s">
        <v>22</v>
      </c>
      <c r="C45" s="86">
        <v>119</v>
      </c>
      <c r="D45" s="85" t="s">
        <v>22</v>
      </c>
      <c r="E45" s="86">
        <v>120.36660000000001</v>
      </c>
      <c r="F45" s="85" t="s">
        <v>25</v>
      </c>
      <c r="G45" s="90">
        <v>142.91399999999999</v>
      </c>
    </row>
    <row r="46" spans="1:7" x14ac:dyDescent="0.35">
      <c r="A46" s="88">
        <v>45229</v>
      </c>
      <c r="B46" s="73" t="s">
        <v>22</v>
      </c>
      <c r="C46" s="89">
        <v>122</v>
      </c>
      <c r="D46" s="73" t="s">
        <v>22</v>
      </c>
      <c r="E46" s="89">
        <v>122.5077</v>
      </c>
      <c r="F46" s="73" t="s">
        <v>25</v>
      </c>
      <c r="G46" s="87">
        <v>142.482</v>
      </c>
    </row>
    <row r="47" spans="1:7" x14ac:dyDescent="0.35">
      <c r="A47" s="84">
        <v>45230</v>
      </c>
      <c r="B47" s="85" t="s">
        <v>22</v>
      </c>
      <c r="C47" s="86">
        <v>100</v>
      </c>
      <c r="D47" s="85" t="s">
        <v>22</v>
      </c>
      <c r="E47" s="86">
        <v>104.3857</v>
      </c>
      <c r="F47" s="85" t="s">
        <v>25</v>
      </c>
      <c r="G47" s="90">
        <v>141.32599999999999</v>
      </c>
    </row>
    <row r="48" spans="1:7" x14ac:dyDescent="0.35">
      <c r="A48" s="88">
        <v>45231</v>
      </c>
      <c r="B48" s="73" t="s">
        <v>22</v>
      </c>
      <c r="C48" s="89">
        <v>88</v>
      </c>
      <c r="D48" s="73" t="s">
        <v>22</v>
      </c>
      <c r="E48" s="89">
        <v>94.132300000000001</v>
      </c>
      <c r="F48" s="73" t="s">
        <v>25</v>
      </c>
      <c r="G48" s="87">
        <v>139.37899999999999</v>
      </c>
    </row>
    <row r="49" spans="1:7" x14ac:dyDescent="0.35">
      <c r="A49" s="84">
        <v>45232</v>
      </c>
      <c r="B49" s="85" t="s">
        <v>22</v>
      </c>
      <c r="C49" s="86">
        <v>97.5</v>
      </c>
      <c r="D49" s="85" t="s">
        <v>22</v>
      </c>
      <c r="E49" s="86">
        <v>103.8652</v>
      </c>
      <c r="F49" s="85" t="s">
        <v>25</v>
      </c>
      <c r="G49" s="90">
        <v>138.00700000000001</v>
      </c>
    </row>
    <row r="50" spans="1:7" x14ac:dyDescent="0.35">
      <c r="A50" s="88">
        <v>45233</v>
      </c>
      <c r="B50" s="73" t="s">
        <v>22</v>
      </c>
      <c r="C50" s="89">
        <v>102.5</v>
      </c>
      <c r="D50" s="73" t="s">
        <v>22</v>
      </c>
      <c r="E50" s="89">
        <v>101.30880000000001</v>
      </c>
      <c r="F50" s="73" t="s">
        <v>25</v>
      </c>
      <c r="G50" s="87">
        <v>131.36000000000001</v>
      </c>
    </row>
    <row r="51" spans="1:7" x14ac:dyDescent="0.35">
      <c r="A51" s="84">
        <v>45236</v>
      </c>
      <c r="B51" s="85" t="s">
        <v>22</v>
      </c>
      <c r="C51" s="86">
        <v>100.5</v>
      </c>
      <c r="D51" s="85" t="s">
        <v>22</v>
      </c>
      <c r="E51" s="86">
        <v>102.9802</v>
      </c>
      <c r="F51" s="85" t="s">
        <v>25</v>
      </c>
      <c r="G51" s="90">
        <v>129.62100000000001</v>
      </c>
    </row>
    <row r="52" spans="1:7" x14ac:dyDescent="0.35">
      <c r="A52" s="88">
        <v>45237</v>
      </c>
      <c r="B52" s="73" t="s">
        <v>22</v>
      </c>
      <c r="C52" s="89">
        <v>105.4</v>
      </c>
      <c r="D52" s="73" t="s">
        <v>22</v>
      </c>
      <c r="E52" s="89">
        <v>110.5256</v>
      </c>
      <c r="F52" s="73" t="s">
        <v>25</v>
      </c>
      <c r="G52" s="87">
        <v>129.53299999999999</v>
      </c>
    </row>
    <row r="53" spans="1:7" x14ac:dyDescent="0.35">
      <c r="A53" s="84">
        <v>45238</v>
      </c>
      <c r="B53" s="85" t="s">
        <v>22</v>
      </c>
      <c r="C53" s="86">
        <v>105.87</v>
      </c>
      <c r="D53" s="85" t="s">
        <v>22</v>
      </c>
      <c r="E53" s="86">
        <v>112.4349</v>
      </c>
      <c r="F53" s="85" t="s">
        <v>25</v>
      </c>
      <c r="G53" s="90">
        <v>128.411</v>
      </c>
    </row>
    <row r="54" spans="1:7" x14ac:dyDescent="0.35">
      <c r="A54" s="88">
        <v>45239</v>
      </c>
      <c r="B54" s="73" t="s">
        <v>22</v>
      </c>
      <c r="C54" s="89">
        <v>103</v>
      </c>
      <c r="D54" s="73" t="s">
        <v>22</v>
      </c>
      <c r="E54" s="89">
        <v>108.4383</v>
      </c>
      <c r="F54" s="73" t="s">
        <v>25</v>
      </c>
      <c r="G54" s="87">
        <v>127.175</v>
      </c>
    </row>
    <row r="55" spans="1:7" x14ac:dyDescent="0.35">
      <c r="A55" s="84">
        <v>45240</v>
      </c>
      <c r="B55" s="85" t="s">
        <v>22</v>
      </c>
      <c r="C55" s="86">
        <v>103.5</v>
      </c>
      <c r="D55" s="85" t="s">
        <v>22</v>
      </c>
      <c r="E55" s="86">
        <v>111.2214</v>
      </c>
      <c r="F55" s="85" t="s">
        <v>25</v>
      </c>
      <c r="G55" s="90">
        <v>126.303</v>
      </c>
    </row>
    <row r="56" spans="1:7" x14ac:dyDescent="0.35">
      <c r="A56" s="88">
        <v>45243</v>
      </c>
      <c r="B56" s="73" t="s">
        <v>22</v>
      </c>
      <c r="C56" s="89">
        <v>93</v>
      </c>
      <c r="D56" s="73" t="s">
        <v>22</v>
      </c>
      <c r="E56" s="89">
        <v>106.3389</v>
      </c>
      <c r="F56" s="73" t="str">
        <f t="shared" ref="F56:G56" si="2">F55</f>
        <v>Dec-2023</v>
      </c>
      <c r="G56" s="73">
        <f t="shared" si="2"/>
        <v>126.303</v>
      </c>
    </row>
    <row r="57" spans="1:7" x14ac:dyDescent="0.35">
      <c r="A57" s="84">
        <v>45244</v>
      </c>
      <c r="B57" s="85" t="s">
        <v>22</v>
      </c>
      <c r="C57" s="86">
        <v>99</v>
      </c>
      <c r="D57" s="85" t="s">
        <v>22</v>
      </c>
      <c r="E57" s="86">
        <v>113.4452</v>
      </c>
      <c r="F57" s="85" t="s">
        <v>25</v>
      </c>
      <c r="G57" s="90">
        <v>123.114</v>
      </c>
    </row>
    <row r="58" spans="1:7" x14ac:dyDescent="0.35">
      <c r="A58" s="88">
        <v>45245</v>
      </c>
      <c r="B58" s="73" t="s">
        <v>22</v>
      </c>
      <c r="C58" s="89">
        <v>106</v>
      </c>
      <c r="D58" s="73" t="s">
        <v>22</v>
      </c>
      <c r="E58" s="89">
        <v>116.4766</v>
      </c>
      <c r="F58" s="73" t="s">
        <v>25</v>
      </c>
      <c r="G58" s="87">
        <v>122.23099999999999</v>
      </c>
    </row>
    <row r="59" spans="1:7" x14ac:dyDescent="0.35">
      <c r="A59" s="84">
        <v>45246</v>
      </c>
      <c r="B59" s="85" t="s">
        <v>22</v>
      </c>
      <c r="C59" s="86">
        <v>106</v>
      </c>
      <c r="D59" s="85" t="s">
        <v>22</v>
      </c>
      <c r="E59" s="86">
        <v>116.57250000000001</v>
      </c>
      <c r="F59" s="85" t="s">
        <v>26</v>
      </c>
      <c r="G59" s="90">
        <v>126.913</v>
      </c>
    </row>
    <row r="60" spans="1:7" x14ac:dyDescent="0.35">
      <c r="A60" s="88">
        <v>45247</v>
      </c>
      <c r="B60" s="73" t="s">
        <v>22</v>
      </c>
      <c r="C60" s="89">
        <v>104</v>
      </c>
      <c r="D60" s="73" t="s">
        <v>22</v>
      </c>
      <c r="E60" s="89">
        <v>113.85509999999999</v>
      </c>
      <c r="F60" s="73" t="s">
        <v>26</v>
      </c>
      <c r="G60" s="87">
        <v>128.387</v>
      </c>
    </row>
    <row r="61" spans="1:7" x14ac:dyDescent="0.35">
      <c r="A61" s="84">
        <v>45250</v>
      </c>
      <c r="B61" s="85" t="s">
        <v>22</v>
      </c>
      <c r="C61" s="86">
        <v>114.75</v>
      </c>
      <c r="D61" s="85" t="s">
        <v>22</v>
      </c>
      <c r="E61" s="86">
        <v>117.79300000000001</v>
      </c>
      <c r="F61" s="85" t="s">
        <v>26</v>
      </c>
      <c r="G61" s="90">
        <v>128.32300000000001</v>
      </c>
    </row>
    <row r="62" spans="1:7" x14ac:dyDescent="0.35">
      <c r="A62" s="88">
        <v>45251</v>
      </c>
      <c r="B62" s="73" t="s">
        <v>22</v>
      </c>
      <c r="C62" s="89">
        <v>110</v>
      </c>
      <c r="D62" s="73" t="s">
        <v>22</v>
      </c>
      <c r="E62" s="89">
        <v>111.80549999999999</v>
      </c>
      <c r="F62" s="73" t="s">
        <v>26</v>
      </c>
      <c r="G62" s="87">
        <v>127.28700000000001</v>
      </c>
    </row>
    <row r="63" spans="1:7" x14ac:dyDescent="0.35">
      <c r="A63" s="84">
        <v>45252</v>
      </c>
      <c r="B63" s="85" t="s">
        <v>22</v>
      </c>
      <c r="C63" s="86">
        <v>108.8</v>
      </c>
      <c r="D63" s="85" t="s">
        <v>22</v>
      </c>
      <c r="E63" s="86">
        <v>113.04900000000001</v>
      </c>
      <c r="F63" s="85" t="s">
        <v>26</v>
      </c>
      <c r="G63" s="90">
        <v>127.295</v>
      </c>
    </row>
    <row r="64" spans="1:7" x14ac:dyDescent="0.35">
      <c r="A64" s="88">
        <v>45253</v>
      </c>
      <c r="B64" s="73" t="s">
        <v>22</v>
      </c>
      <c r="C64" s="89">
        <v>120</v>
      </c>
      <c r="D64" s="73" t="s">
        <v>22</v>
      </c>
      <c r="E64" s="89">
        <v>118.4679</v>
      </c>
      <c r="F64" s="73" t="s">
        <v>26</v>
      </c>
      <c r="G64" s="87">
        <v>128.43899999999999</v>
      </c>
    </row>
    <row r="65" spans="1:7" x14ac:dyDescent="0.35">
      <c r="A65" s="84">
        <v>45254</v>
      </c>
      <c r="B65" s="85" t="s">
        <v>22</v>
      </c>
      <c r="C65" s="86">
        <v>119.5</v>
      </c>
      <c r="D65" s="85" t="s">
        <v>22</v>
      </c>
      <c r="E65" s="86">
        <v>119.5819</v>
      </c>
      <c r="F65" s="85" t="s">
        <v>26</v>
      </c>
      <c r="G65" s="90">
        <v>129.81299999999999</v>
      </c>
    </row>
    <row r="66" spans="1:7" x14ac:dyDescent="0.35">
      <c r="A66" s="88">
        <v>45257</v>
      </c>
      <c r="B66" s="73" t="s">
        <v>22</v>
      </c>
      <c r="C66" s="89">
        <v>112.75</v>
      </c>
      <c r="D66" s="73" t="s">
        <v>22</v>
      </c>
      <c r="E66" s="89">
        <v>112.8809</v>
      </c>
      <c r="F66" s="73" t="s">
        <v>26</v>
      </c>
      <c r="G66" s="87">
        <v>130.114</v>
      </c>
    </row>
    <row r="67" spans="1:7" x14ac:dyDescent="0.35">
      <c r="A67" s="84">
        <v>45258</v>
      </c>
      <c r="B67" s="85" t="s">
        <v>22</v>
      </c>
      <c r="C67" s="86">
        <v>111</v>
      </c>
      <c r="D67" s="85" t="s">
        <v>22</v>
      </c>
      <c r="E67" s="86">
        <v>113.9594</v>
      </c>
      <c r="F67" s="85" t="s">
        <v>26</v>
      </c>
      <c r="G67" s="90">
        <v>129.03899999999999</v>
      </c>
    </row>
    <row r="68" spans="1:7" x14ac:dyDescent="0.35">
      <c r="A68" s="88">
        <v>45259</v>
      </c>
      <c r="B68" s="73" t="s">
        <v>22</v>
      </c>
      <c r="C68" s="89">
        <v>103.2</v>
      </c>
      <c r="D68" s="73" t="s">
        <v>22</v>
      </c>
      <c r="E68" s="89">
        <v>105.61920000000001</v>
      </c>
      <c r="F68" s="73" t="s">
        <v>26</v>
      </c>
      <c r="G68" s="87">
        <v>125.745</v>
      </c>
    </row>
    <row r="69" spans="1:7" x14ac:dyDescent="0.35">
      <c r="A69" s="84">
        <v>45260</v>
      </c>
      <c r="B69" s="85" t="s">
        <v>22</v>
      </c>
      <c r="C69" s="86">
        <v>105.5</v>
      </c>
      <c r="D69" s="85" t="s">
        <v>22</v>
      </c>
      <c r="E69" s="86">
        <v>103.3685</v>
      </c>
      <c r="F69" s="85" t="s">
        <v>26</v>
      </c>
      <c r="G69" s="90">
        <v>124.249</v>
      </c>
    </row>
    <row r="70" spans="1:7" x14ac:dyDescent="0.35">
      <c r="A70" s="88">
        <v>45261</v>
      </c>
      <c r="B70" s="73" t="s">
        <v>22</v>
      </c>
      <c r="C70" s="89">
        <v>106.5</v>
      </c>
      <c r="D70" s="73" t="s">
        <v>22</v>
      </c>
      <c r="E70" s="89">
        <v>109.57810000000001</v>
      </c>
      <c r="F70" s="73" t="s">
        <v>26</v>
      </c>
      <c r="G70" s="87">
        <v>122.617</v>
      </c>
    </row>
    <row r="71" spans="1:7" x14ac:dyDescent="0.35">
      <c r="A71" s="84">
        <v>45264</v>
      </c>
      <c r="B71" s="85" t="s">
        <v>22</v>
      </c>
      <c r="C71" s="86">
        <v>97.75</v>
      </c>
      <c r="D71" s="85" t="s">
        <v>22</v>
      </c>
      <c r="E71" s="86">
        <v>99.482399999999998</v>
      </c>
      <c r="F71" s="85" t="s">
        <v>26</v>
      </c>
      <c r="G71" s="90">
        <v>121.30500000000001</v>
      </c>
    </row>
    <row r="72" spans="1:7" x14ac:dyDescent="0.35">
      <c r="A72" s="88">
        <v>45265</v>
      </c>
      <c r="B72" s="73" t="s">
        <v>22</v>
      </c>
      <c r="C72" s="89">
        <v>93.1</v>
      </c>
      <c r="D72" s="73" t="s">
        <v>22</v>
      </c>
      <c r="E72" s="89">
        <v>94.572699999999998</v>
      </c>
      <c r="F72" s="73" t="s">
        <v>26</v>
      </c>
      <c r="G72" s="87">
        <v>120.483</v>
      </c>
    </row>
    <row r="73" spans="1:7" x14ac:dyDescent="0.35">
      <c r="A73" s="84">
        <v>45266</v>
      </c>
      <c r="B73" s="85" t="s">
        <v>22</v>
      </c>
      <c r="C73" s="86">
        <v>94.3</v>
      </c>
      <c r="D73" s="85" t="s">
        <v>22</v>
      </c>
      <c r="E73" s="86">
        <v>98.121399999999994</v>
      </c>
      <c r="F73" s="85" t="s">
        <v>26</v>
      </c>
      <c r="G73" s="90">
        <v>117.554</v>
      </c>
    </row>
    <row r="74" spans="1:7" x14ac:dyDescent="0.35">
      <c r="A74" s="88">
        <v>45267</v>
      </c>
      <c r="B74" s="73" t="s">
        <v>22</v>
      </c>
      <c r="C74" s="89">
        <v>96.51</v>
      </c>
      <c r="D74" s="73" t="s">
        <v>22</v>
      </c>
      <c r="E74" s="89">
        <v>99.844899999999996</v>
      </c>
      <c r="F74" s="73" t="s">
        <v>26</v>
      </c>
      <c r="G74" s="87">
        <v>118.33</v>
      </c>
    </row>
    <row r="75" spans="1:7" x14ac:dyDescent="0.35">
      <c r="A75" s="84">
        <v>45268</v>
      </c>
      <c r="B75" s="85" t="s">
        <v>22</v>
      </c>
      <c r="C75" s="86">
        <v>94.8</v>
      </c>
      <c r="D75" s="85" t="s">
        <v>22</v>
      </c>
      <c r="E75" s="86">
        <v>96.1023</v>
      </c>
      <c r="F75" s="85" t="s">
        <v>26</v>
      </c>
      <c r="G75" s="90">
        <v>116.715</v>
      </c>
    </row>
    <row r="76" spans="1:7" x14ac:dyDescent="0.35">
      <c r="A76" s="88">
        <v>45271</v>
      </c>
      <c r="B76" s="73" t="s">
        <v>22</v>
      </c>
      <c r="C76" s="89">
        <v>87.25</v>
      </c>
      <c r="D76" s="73" t="s">
        <v>22</v>
      </c>
      <c r="E76" s="89">
        <v>89.106099999999998</v>
      </c>
      <c r="F76" s="73" t="s">
        <v>26</v>
      </c>
      <c r="G76" s="87">
        <v>115.009</v>
      </c>
    </row>
    <row r="77" spans="1:7" x14ac:dyDescent="0.35">
      <c r="A77" s="84">
        <v>45272</v>
      </c>
      <c r="B77" s="85" t="s">
        <v>22</v>
      </c>
      <c r="C77" s="86">
        <v>84.575000000000003</v>
      </c>
      <c r="D77" s="85" t="s">
        <v>22</v>
      </c>
      <c r="E77" s="86">
        <v>87.308999999999997</v>
      </c>
      <c r="F77" s="85" t="s">
        <v>26</v>
      </c>
      <c r="G77" s="90">
        <v>107.89700000000001</v>
      </c>
    </row>
    <row r="78" spans="1:7" x14ac:dyDescent="0.35">
      <c r="A78" s="88">
        <v>45273</v>
      </c>
      <c r="B78" s="73" t="s">
        <v>22</v>
      </c>
      <c r="C78" s="89">
        <v>83.8</v>
      </c>
      <c r="D78" s="73" t="s">
        <v>22</v>
      </c>
      <c r="E78" s="89">
        <v>88.262200000000007</v>
      </c>
      <c r="F78" s="73" t="s">
        <v>26</v>
      </c>
      <c r="G78" s="87">
        <v>97.975999999999999</v>
      </c>
    </row>
    <row r="79" spans="1:7" x14ac:dyDescent="0.35">
      <c r="A79" s="84">
        <v>45274</v>
      </c>
      <c r="B79" s="85" t="s">
        <v>22</v>
      </c>
      <c r="C79" s="86">
        <v>83</v>
      </c>
      <c r="D79" s="85" t="s">
        <v>22</v>
      </c>
      <c r="E79" s="86">
        <v>86.1417</v>
      </c>
      <c r="F79" s="85" t="s">
        <v>26</v>
      </c>
      <c r="G79" s="90">
        <v>90.659000000000006</v>
      </c>
    </row>
    <row r="80" spans="1:7" x14ac:dyDescent="0.35">
      <c r="A80" s="88">
        <v>45275</v>
      </c>
      <c r="B80" s="73" t="s">
        <v>22</v>
      </c>
      <c r="C80" s="89">
        <v>73.150000000000006</v>
      </c>
      <c r="D80" s="73" t="s">
        <v>22</v>
      </c>
      <c r="E80" s="89">
        <v>78.834000000000003</v>
      </c>
      <c r="F80" s="73" t="s">
        <v>26</v>
      </c>
      <c r="G80" s="87">
        <v>94.436999999999998</v>
      </c>
    </row>
    <row r="81" spans="1:7" x14ac:dyDescent="0.35">
      <c r="A81" s="84">
        <v>45278</v>
      </c>
      <c r="B81" s="85" t="s">
        <v>22</v>
      </c>
      <c r="C81" s="86">
        <v>76.25</v>
      </c>
      <c r="D81" s="85" t="s">
        <v>22</v>
      </c>
      <c r="E81" s="86">
        <v>86.524799999999999</v>
      </c>
      <c r="F81" s="85" t="s">
        <v>27</v>
      </c>
      <c r="G81" s="90">
        <v>95.906999999999996</v>
      </c>
    </row>
    <row r="82" spans="1:7" x14ac:dyDescent="0.35">
      <c r="A82" s="88">
        <v>45279</v>
      </c>
      <c r="B82" s="73" t="s">
        <v>22</v>
      </c>
      <c r="C82" s="89">
        <v>72.400000000000006</v>
      </c>
      <c r="D82" s="73" t="s">
        <v>22</v>
      </c>
      <c r="E82" s="89">
        <v>81.030299999999997</v>
      </c>
      <c r="F82" s="73" t="s">
        <v>27</v>
      </c>
      <c r="G82" s="87">
        <v>94.745999999999995</v>
      </c>
    </row>
    <row r="83" spans="1:7" x14ac:dyDescent="0.35">
      <c r="A83" s="84">
        <v>45280</v>
      </c>
      <c r="B83" s="85" t="s">
        <v>22</v>
      </c>
      <c r="C83" s="86">
        <v>71.25</v>
      </c>
      <c r="D83" s="85" t="s">
        <v>22</v>
      </c>
      <c r="E83" s="86">
        <v>83.459199999999996</v>
      </c>
      <c r="F83" s="85" t="s">
        <v>27</v>
      </c>
      <c r="G83" s="90">
        <v>91.781000000000006</v>
      </c>
    </row>
    <row r="84" spans="1:7" x14ac:dyDescent="0.35">
      <c r="A84" s="88">
        <v>45281</v>
      </c>
      <c r="B84" s="73" t="s">
        <v>22</v>
      </c>
      <c r="C84" s="89">
        <v>74.5</v>
      </c>
      <c r="D84" s="73" t="s">
        <v>22</v>
      </c>
      <c r="E84" s="89">
        <v>84.3416</v>
      </c>
      <c r="F84" s="73" t="s">
        <v>27</v>
      </c>
      <c r="G84" s="87">
        <v>92.537999999999997</v>
      </c>
    </row>
    <row r="85" spans="1:7" x14ac:dyDescent="0.35">
      <c r="A85" s="84">
        <v>45282</v>
      </c>
      <c r="B85" s="85" t="s">
        <v>22</v>
      </c>
      <c r="C85" s="86">
        <v>78</v>
      </c>
      <c r="D85" s="85" t="s">
        <v>22</v>
      </c>
      <c r="E85" s="86">
        <v>82.7483</v>
      </c>
      <c r="F85" s="85" t="s">
        <v>27</v>
      </c>
      <c r="G85" s="90">
        <v>92.498000000000005</v>
      </c>
    </row>
    <row r="86" spans="1:7" x14ac:dyDescent="0.35">
      <c r="A86" s="88">
        <v>45286</v>
      </c>
      <c r="B86" s="73" t="str">
        <f t="shared" ref="B86:E86" si="3">B85</f>
        <v>day-ahead</v>
      </c>
      <c r="C86" s="73">
        <f t="shared" si="3"/>
        <v>78</v>
      </c>
      <c r="D86" s="73" t="str">
        <f t="shared" si="3"/>
        <v>day-ahead</v>
      </c>
      <c r="E86" s="73">
        <f t="shared" si="3"/>
        <v>82.7483</v>
      </c>
      <c r="F86" s="73" t="s">
        <v>27</v>
      </c>
      <c r="G86" s="87">
        <v>92.042000000000002</v>
      </c>
    </row>
    <row r="87" spans="1:7" x14ac:dyDescent="0.35">
      <c r="A87" s="84">
        <v>45287</v>
      </c>
      <c r="B87" s="85" t="s">
        <v>22</v>
      </c>
      <c r="C87" s="86">
        <v>80.599999999999994</v>
      </c>
      <c r="D87" s="85" t="s">
        <v>22</v>
      </c>
      <c r="E87" s="86">
        <v>86.294700000000006</v>
      </c>
      <c r="F87" s="85" t="s">
        <v>27</v>
      </c>
      <c r="G87" s="90">
        <v>91.459000000000003</v>
      </c>
    </row>
    <row r="88" spans="1:7" x14ac:dyDescent="0.35">
      <c r="A88" s="88">
        <v>45288</v>
      </c>
      <c r="B88" s="73" t="s">
        <v>22</v>
      </c>
      <c r="C88" s="89">
        <v>77</v>
      </c>
      <c r="D88" s="73" t="s">
        <v>22</v>
      </c>
      <c r="E88" s="89">
        <v>80.057000000000002</v>
      </c>
      <c r="F88" s="73" t="s">
        <v>27</v>
      </c>
      <c r="G88" s="87">
        <v>91.266000000000005</v>
      </c>
    </row>
    <row r="89" spans="1:7" x14ac:dyDescent="0.35">
      <c r="A89" s="84">
        <v>45289</v>
      </c>
      <c r="B89" s="85" t="s">
        <v>22</v>
      </c>
      <c r="C89" s="86">
        <v>78.5</v>
      </c>
      <c r="D89" s="85" t="s">
        <v>22</v>
      </c>
      <c r="E89" s="86">
        <v>78.469399999999993</v>
      </c>
      <c r="F89" s="85" t="s">
        <v>27</v>
      </c>
      <c r="G89" s="90">
        <v>90.900999999999996</v>
      </c>
    </row>
    <row r="90" spans="1:7" x14ac:dyDescent="0.35">
      <c r="A90" s="88">
        <v>45293</v>
      </c>
      <c r="B90" s="73" t="s">
        <v>22</v>
      </c>
      <c r="C90" s="89">
        <v>71.5</v>
      </c>
      <c r="D90" s="73" t="s">
        <v>22</v>
      </c>
      <c r="E90" s="89">
        <v>72.441000000000003</v>
      </c>
      <c r="F90" s="73" t="s">
        <v>27</v>
      </c>
      <c r="G90" s="87">
        <v>90.525999999999996</v>
      </c>
    </row>
    <row r="91" spans="1:7" x14ac:dyDescent="0.35">
      <c r="A91" s="84">
        <v>45294</v>
      </c>
      <c r="B91" s="85" t="s">
        <v>22</v>
      </c>
      <c r="C91" s="86">
        <v>81.2</v>
      </c>
      <c r="D91" s="85" t="s">
        <v>22</v>
      </c>
      <c r="E91" s="86">
        <v>80.160700000000006</v>
      </c>
      <c r="F91" s="85" t="s">
        <v>27</v>
      </c>
      <c r="G91" s="90">
        <v>87.894999999999996</v>
      </c>
    </row>
    <row r="92" spans="1:7" x14ac:dyDescent="0.35">
      <c r="A92" s="88">
        <v>45295</v>
      </c>
      <c r="B92" s="73" t="s">
        <v>22</v>
      </c>
      <c r="C92" s="89">
        <v>84.1</v>
      </c>
      <c r="D92" s="73" t="s">
        <v>22</v>
      </c>
      <c r="E92" s="89">
        <v>81.324299999999994</v>
      </c>
      <c r="F92" s="73" t="s">
        <v>27</v>
      </c>
      <c r="G92" s="87">
        <v>85.051000000000002</v>
      </c>
    </row>
    <row r="93" spans="1:7" x14ac:dyDescent="0.35">
      <c r="A93" s="84">
        <v>45296</v>
      </c>
      <c r="B93" s="85" t="s">
        <v>22</v>
      </c>
      <c r="C93" s="86">
        <v>87.15</v>
      </c>
      <c r="D93" s="85" t="s">
        <v>22</v>
      </c>
      <c r="E93" s="86">
        <v>86.957800000000006</v>
      </c>
      <c r="F93" s="85" t="s">
        <v>27</v>
      </c>
      <c r="G93" s="90">
        <v>85.644999999999996</v>
      </c>
    </row>
    <row r="94" spans="1:7" x14ac:dyDescent="0.35">
      <c r="A94" s="88">
        <v>45299</v>
      </c>
      <c r="B94" s="73" t="s">
        <v>22</v>
      </c>
      <c r="C94" s="89">
        <v>80.2</v>
      </c>
      <c r="D94" s="73" t="s">
        <v>22</v>
      </c>
      <c r="E94" s="89">
        <v>79.160700000000006</v>
      </c>
      <c r="F94" s="73" t="s">
        <v>27</v>
      </c>
      <c r="G94" s="87">
        <v>86.914000000000001</v>
      </c>
    </row>
    <row r="95" spans="1:7" x14ac:dyDescent="0.35">
      <c r="A95" s="84">
        <v>45300</v>
      </c>
      <c r="B95" s="85" t="s">
        <v>22</v>
      </c>
      <c r="C95" s="86">
        <v>79</v>
      </c>
      <c r="D95" s="85" t="s">
        <v>22</v>
      </c>
      <c r="E95" s="86">
        <v>78.741900000000001</v>
      </c>
      <c r="F95" s="85" t="s">
        <v>27</v>
      </c>
      <c r="G95" s="90">
        <v>84.872</v>
      </c>
    </row>
    <row r="96" spans="1:7" x14ac:dyDescent="0.35">
      <c r="A96" s="88">
        <v>45301</v>
      </c>
      <c r="B96" s="73" t="s">
        <v>22</v>
      </c>
      <c r="C96" s="89">
        <v>79</v>
      </c>
      <c r="D96" s="73" t="s">
        <v>22</v>
      </c>
      <c r="E96" s="89">
        <v>78.379499999999993</v>
      </c>
      <c r="F96" s="73" t="s">
        <v>27</v>
      </c>
      <c r="G96" s="87">
        <v>76.927000000000007</v>
      </c>
    </row>
    <row r="97" spans="1:7" x14ac:dyDescent="0.35">
      <c r="A97" s="84">
        <v>45302</v>
      </c>
      <c r="B97" s="85" t="s">
        <v>22</v>
      </c>
      <c r="C97" s="86">
        <v>78.900000000000006</v>
      </c>
      <c r="D97" s="85" t="s">
        <v>22</v>
      </c>
      <c r="E97" s="86">
        <v>78.785300000000007</v>
      </c>
      <c r="F97" s="85" t="s">
        <v>27</v>
      </c>
      <c r="G97" s="90">
        <v>79.198999999999998</v>
      </c>
    </row>
    <row r="98" spans="1:7" x14ac:dyDescent="0.35">
      <c r="A98" s="88">
        <v>45303</v>
      </c>
      <c r="B98" s="73" t="s">
        <v>22</v>
      </c>
      <c r="C98" s="89">
        <v>80.495000000000005</v>
      </c>
      <c r="D98" s="73" t="s">
        <v>22</v>
      </c>
      <c r="E98" s="89">
        <v>80.512600000000006</v>
      </c>
      <c r="F98" s="73" t="s">
        <v>27</v>
      </c>
      <c r="G98" s="87">
        <v>79.498999999999995</v>
      </c>
    </row>
    <row r="99" spans="1:7" x14ac:dyDescent="0.35">
      <c r="A99" s="84">
        <v>45306</v>
      </c>
      <c r="B99" s="85" t="s">
        <v>22</v>
      </c>
      <c r="C99" s="86">
        <v>76.5</v>
      </c>
      <c r="D99" s="85" t="s">
        <v>22</v>
      </c>
      <c r="E99" s="86">
        <v>77.425700000000006</v>
      </c>
      <c r="F99" s="85" t="s">
        <v>27</v>
      </c>
      <c r="G99" s="90">
        <v>79.569999999999993</v>
      </c>
    </row>
    <row r="100" spans="1:7" x14ac:dyDescent="0.35">
      <c r="A100" s="88">
        <v>45307</v>
      </c>
      <c r="B100" s="73" t="s">
        <v>22</v>
      </c>
      <c r="C100" s="89">
        <v>75.25</v>
      </c>
      <c r="D100" s="73" t="s">
        <v>22</v>
      </c>
      <c r="E100" s="89">
        <v>74.999499999999998</v>
      </c>
      <c r="F100" s="73" t="s">
        <v>28</v>
      </c>
      <c r="G100" s="87">
        <v>79.894000000000005</v>
      </c>
    </row>
    <row r="101" spans="1:7" x14ac:dyDescent="0.35">
      <c r="A101" s="84">
        <v>45308</v>
      </c>
      <c r="B101" s="85" t="s">
        <v>22</v>
      </c>
      <c r="C101" s="86">
        <v>68.45</v>
      </c>
      <c r="D101" s="85" t="s">
        <v>22</v>
      </c>
      <c r="E101" s="86">
        <v>70.316999999999993</v>
      </c>
      <c r="F101" s="85" t="s">
        <v>28</v>
      </c>
      <c r="G101" s="90">
        <v>77.641000000000005</v>
      </c>
    </row>
    <row r="102" spans="1:7" x14ac:dyDescent="0.35">
      <c r="A102" s="88">
        <v>45309</v>
      </c>
      <c r="B102" s="73" t="s">
        <v>22</v>
      </c>
      <c r="C102" s="89">
        <v>69.424999999999997</v>
      </c>
      <c r="D102" s="73" t="s">
        <v>22</v>
      </c>
      <c r="E102" s="89">
        <v>72.169499999999999</v>
      </c>
      <c r="F102" s="73" t="s">
        <v>28</v>
      </c>
      <c r="G102" s="87">
        <v>75.742999999999995</v>
      </c>
    </row>
    <row r="103" spans="1:7" x14ac:dyDescent="0.35">
      <c r="A103" s="84">
        <v>45310</v>
      </c>
      <c r="B103" s="85" t="s">
        <v>22</v>
      </c>
      <c r="C103" s="86">
        <v>68.849999999999994</v>
      </c>
      <c r="D103" s="85" t="s">
        <v>22</v>
      </c>
      <c r="E103" s="86">
        <v>70.126599999999996</v>
      </c>
      <c r="F103" s="85" t="s">
        <v>28</v>
      </c>
      <c r="G103" s="90">
        <v>74.402000000000001</v>
      </c>
    </row>
    <row r="104" spans="1:7" x14ac:dyDescent="0.35">
      <c r="A104" s="88">
        <v>45313</v>
      </c>
      <c r="B104" s="73" t="s">
        <v>22</v>
      </c>
      <c r="C104" s="89">
        <v>65.900000000000006</v>
      </c>
      <c r="D104" s="73" t="s">
        <v>22</v>
      </c>
      <c r="E104" s="89">
        <v>68.517899999999997</v>
      </c>
      <c r="F104" s="73" t="s">
        <v>28</v>
      </c>
      <c r="G104" s="87">
        <v>74.165999999999997</v>
      </c>
    </row>
    <row r="105" spans="1:7" x14ac:dyDescent="0.35">
      <c r="A105" s="84">
        <v>45314</v>
      </c>
      <c r="B105" s="85" t="s">
        <v>22</v>
      </c>
      <c r="C105" s="86">
        <v>65.5</v>
      </c>
      <c r="D105" s="85" t="s">
        <v>22</v>
      </c>
      <c r="E105" s="86">
        <v>66.709699999999998</v>
      </c>
      <c r="F105" s="85" t="s">
        <v>28</v>
      </c>
      <c r="G105" s="90">
        <v>72.644999999999996</v>
      </c>
    </row>
    <row r="106" spans="1:7" x14ac:dyDescent="0.35">
      <c r="A106" s="88">
        <v>45315</v>
      </c>
      <c r="B106" s="73" t="s">
        <v>22</v>
      </c>
      <c r="C106" s="89">
        <v>70.25</v>
      </c>
      <c r="D106" s="73" t="s">
        <v>22</v>
      </c>
      <c r="E106" s="89">
        <v>72.816599999999994</v>
      </c>
      <c r="F106" s="73" t="s">
        <v>28</v>
      </c>
      <c r="G106" s="87">
        <v>72.608000000000004</v>
      </c>
    </row>
    <row r="107" spans="1:7" x14ac:dyDescent="0.35">
      <c r="A107" s="84">
        <v>45316</v>
      </c>
      <c r="B107" s="85" t="s">
        <v>22</v>
      </c>
      <c r="C107" s="86">
        <v>67.099999999999994</v>
      </c>
      <c r="D107" s="85" t="s">
        <v>22</v>
      </c>
      <c r="E107" s="86">
        <v>68.084800000000001</v>
      </c>
      <c r="F107" s="85" t="s">
        <v>28</v>
      </c>
      <c r="G107" s="90">
        <v>73.926000000000002</v>
      </c>
    </row>
    <row r="108" spans="1:7" x14ac:dyDescent="0.35">
      <c r="A108" s="88">
        <v>45317</v>
      </c>
      <c r="B108" s="73" t="s">
        <v>22</v>
      </c>
      <c r="C108" s="89">
        <v>68.95</v>
      </c>
      <c r="D108" s="73" t="s">
        <v>22</v>
      </c>
      <c r="E108" s="89">
        <v>69.474800000000002</v>
      </c>
      <c r="F108" s="73" t="s">
        <v>28</v>
      </c>
      <c r="G108" s="87">
        <v>72.686000000000007</v>
      </c>
    </row>
    <row r="109" spans="1:7" x14ac:dyDescent="0.35">
      <c r="A109" s="84">
        <v>45320</v>
      </c>
      <c r="B109" s="85" t="s">
        <v>22</v>
      </c>
      <c r="C109" s="86">
        <v>69.75</v>
      </c>
      <c r="D109" s="85" t="s">
        <v>22</v>
      </c>
      <c r="E109" s="86">
        <v>70.688800000000001</v>
      </c>
      <c r="F109" s="85" t="s">
        <v>28</v>
      </c>
      <c r="G109" s="90">
        <v>72.492999999999995</v>
      </c>
    </row>
    <row r="110" spans="1:7" x14ac:dyDescent="0.35">
      <c r="A110" s="88">
        <v>45321</v>
      </c>
      <c r="B110" s="73" t="s">
        <v>22</v>
      </c>
      <c r="C110" s="89">
        <v>73.900000000000006</v>
      </c>
      <c r="D110" s="73" t="s">
        <v>22</v>
      </c>
      <c r="E110" s="89">
        <v>74.866699999999994</v>
      </c>
      <c r="F110" s="73" t="s">
        <v>28</v>
      </c>
      <c r="G110" s="87">
        <v>72.757000000000005</v>
      </c>
    </row>
    <row r="111" spans="1:7" x14ac:dyDescent="0.35">
      <c r="A111" s="84">
        <v>45322</v>
      </c>
      <c r="B111" s="85" t="s">
        <v>22</v>
      </c>
      <c r="C111" s="86">
        <v>74.500500000000002</v>
      </c>
      <c r="D111" s="85" t="s">
        <v>22</v>
      </c>
      <c r="E111" s="86">
        <v>73.761600000000001</v>
      </c>
      <c r="F111" s="85" t="s">
        <v>28</v>
      </c>
      <c r="G111" s="90">
        <v>74.346000000000004</v>
      </c>
    </row>
    <row r="112" spans="1:7" x14ac:dyDescent="0.35">
      <c r="A112" s="88">
        <v>45323</v>
      </c>
      <c r="B112" s="73" t="s">
        <v>22</v>
      </c>
      <c r="C112" s="89">
        <v>69</v>
      </c>
      <c r="D112" s="73" t="s">
        <v>22</v>
      </c>
      <c r="E112" s="89">
        <v>72.072800000000001</v>
      </c>
      <c r="F112" s="73" t="s">
        <v>28</v>
      </c>
      <c r="G112" s="87">
        <v>75.584999999999994</v>
      </c>
    </row>
    <row r="113" spans="1:7" x14ac:dyDescent="0.35">
      <c r="A113" s="84">
        <v>45324</v>
      </c>
      <c r="B113" s="85" t="s">
        <v>22</v>
      </c>
      <c r="C113" s="86">
        <v>69.5</v>
      </c>
      <c r="D113" s="85" t="s">
        <v>22</v>
      </c>
      <c r="E113" s="86">
        <v>71.947699999999998</v>
      </c>
      <c r="F113" s="85" t="s">
        <v>28</v>
      </c>
      <c r="G113" s="90">
        <v>73.286000000000001</v>
      </c>
    </row>
    <row r="114" spans="1:7" x14ac:dyDescent="0.35">
      <c r="A114" s="88">
        <v>45327</v>
      </c>
      <c r="B114" s="73" t="s">
        <v>22</v>
      </c>
      <c r="C114" s="89">
        <v>69.55</v>
      </c>
      <c r="D114" s="73" t="s">
        <v>22</v>
      </c>
      <c r="E114" s="89">
        <v>69.270899999999997</v>
      </c>
      <c r="F114" s="73" t="s">
        <v>28</v>
      </c>
      <c r="G114" s="87">
        <v>73.88</v>
      </c>
    </row>
    <row r="115" spans="1:7" x14ac:dyDescent="0.35">
      <c r="A115" s="84">
        <v>45328</v>
      </c>
      <c r="B115" s="85" t="s">
        <v>22</v>
      </c>
      <c r="C115" s="86">
        <v>72.25</v>
      </c>
      <c r="D115" s="85" t="s">
        <v>22</v>
      </c>
      <c r="E115" s="86">
        <v>72.642099999999999</v>
      </c>
      <c r="F115" s="85" t="s">
        <v>28</v>
      </c>
      <c r="G115" s="90">
        <v>73.316000000000003</v>
      </c>
    </row>
    <row r="116" spans="1:7" x14ac:dyDescent="0.35">
      <c r="A116" s="88">
        <v>45329</v>
      </c>
      <c r="B116" s="73" t="s">
        <v>22</v>
      </c>
      <c r="C116" s="89">
        <v>71.14</v>
      </c>
      <c r="D116" s="73" t="s">
        <v>22</v>
      </c>
      <c r="E116" s="89">
        <v>71.780900000000003</v>
      </c>
      <c r="F116" s="73" t="s">
        <v>28</v>
      </c>
      <c r="G116" s="87">
        <v>72.66</v>
      </c>
    </row>
    <row r="117" spans="1:7" x14ac:dyDescent="0.35">
      <c r="A117" s="84">
        <v>45330</v>
      </c>
      <c r="B117" s="85" t="s">
        <v>22</v>
      </c>
      <c r="C117" s="86">
        <v>69.150000000000006</v>
      </c>
      <c r="D117" s="85" t="s">
        <v>22</v>
      </c>
      <c r="E117" s="86">
        <v>69.102800000000002</v>
      </c>
      <c r="F117" s="85" t="s">
        <v>28</v>
      </c>
      <c r="G117" s="90">
        <v>72.777000000000001</v>
      </c>
    </row>
    <row r="118" spans="1:7" x14ac:dyDescent="0.35">
      <c r="A118" s="88">
        <v>45331</v>
      </c>
      <c r="B118" s="73" t="s">
        <v>22</v>
      </c>
      <c r="C118" s="89">
        <v>67.650000000000006</v>
      </c>
      <c r="D118" s="73" t="s">
        <v>22</v>
      </c>
      <c r="E118" s="89">
        <v>66.663899999999998</v>
      </c>
      <c r="F118" s="73" t="s">
        <v>28</v>
      </c>
      <c r="G118" s="87">
        <v>72.786000000000001</v>
      </c>
    </row>
    <row r="119" spans="1:7" x14ac:dyDescent="0.35">
      <c r="A119" s="84">
        <v>45334</v>
      </c>
      <c r="B119" s="85" t="s">
        <v>22</v>
      </c>
      <c r="C119" s="86">
        <v>62.6</v>
      </c>
      <c r="D119" s="85" t="s">
        <v>22</v>
      </c>
      <c r="E119" s="86">
        <v>64.271100000000004</v>
      </c>
      <c r="F119" s="85" t="str">
        <f t="shared" ref="F119:G119" si="4">F118</f>
        <v>Mar-2024</v>
      </c>
      <c r="G119" s="85">
        <f t="shared" si="4"/>
        <v>72.786000000000001</v>
      </c>
    </row>
    <row r="120" spans="1:7" x14ac:dyDescent="0.35">
      <c r="A120" s="88">
        <v>45335</v>
      </c>
      <c r="B120" s="73" t="s">
        <v>22</v>
      </c>
      <c r="C120" s="89">
        <v>61.75</v>
      </c>
      <c r="D120" s="73" t="s">
        <v>22</v>
      </c>
      <c r="E120" s="89">
        <v>63.076999999999998</v>
      </c>
      <c r="F120" s="73" t="s">
        <v>28</v>
      </c>
      <c r="G120" s="87">
        <v>72.346000000000004</v>
      </c>
    </row>
    <row r="121" spans="1:7" x14ac:dyDescent="0.35">
      <c r="A121" s="84">
        <v>45336</v>
      </c>
      <c r="B121" s="85" t="s">
        <v>22</v>
      </c>
      <c r="C121" s="86">
        <v>59.26</v>
      </c>
      <c r="D121" s="85" t="s">
        <v>22</v>
      </c>
      <c r="E121" s="86">
        <v>61.620100000000001</v>
      </c>
      <c r="F121" s="85" t="s">
        <v>28</v>
      </c>
      <c r="G121" s="90">
        <v>71.923000000000002</v>
      </c>
    </row>
    <row r="122" spans="1:7" x14ac:dyDescent="0.35">
      <c r="A122" s="88">
        <v>45337</v>
      </c>
      <c r="B122" s="73" t="s">
        <v>22</v>
      </c>
      <c r="C122" s="89">
        <v>60</v>
      </c>
      <c r="D122" s="73" t="s">
        <v>22</v>
      </c>
      <c r="E122" s="89">
        <v>61.599600000000002</v>
      </c>
      <c r="F122" s="73" t="s">
        <v>29</v>
      </c>
      <c r="G122" s="87">
        <v>70.637</v>
      </c>
    </row>
    <row r="123" spans="1:7" x14ac:dyDescent="0.35">
      <c r="A123" s="84">
        <v>45338</v>
      </c>
      <c r="B123" s="85" t="s">
        <v>22</v>
      </c>
      <c r="C123" s="86">
        <v>59.5</v>
      </c>
      <c r="D123" s="85" t="s">
        <v>22</v>
      </c>
      <c r="E123" s="86">
        <v>61.625900000000001</v>
      </c>
      <c r="F123" s="85" t="s">
        <v>29</v>
      </c>
      <c r="G123" s="90">
        <v>70.337000000000003</v>
      </c>
    </row>
    <row r="124" spans="1:7" x14ac:dyDescent="0.35">
      <c r="A124" s="88">
        <v>45341</v>
      </c>
      <c r="B124" s="73" t="s">
        <v>22</v>
      </c>
      <c r="C124" s="89">
        <v>55.3</v>
      </c>
      <c r="D124" s="73" t="s">
        <v>22</v>
      </c>
      <c r="E124" s="89">
        <v>58.4863</v>
      </c>
      <c r="F124" s="73" t="s">
        <v>29</v>
      </c>
      <c r="G124" s="87">
        <v>67.372</v>
      </c>
    </row>
    <row r="125" spans="1:7" x14ac:dyDescent="0.35">
      <c r="A125" s="84">
        <v>45342</v>
      </c>
      <c r="B125" s="85" t="s">
        <v>22</v>
      </c>
      <c r="C125" s="86">
        <v>56.805</v>
      </c>
      <c r="D125" s="85" t="s">
        <v>22</v>
      </c>
      <c r="E125" s="86">
        <v>59.912700000000001</v>
      </c>
      <c r="F125" s="85" t="s">
        <v>29</v>
      </c>
      <c r="G125" s="90">
        <v>66.89</v>
      </c>
    </row>
    <row r="126" spans="1:7" x14ac:dyDescent="0.35">
      <c r="A126" s="88">
        <v>45343</v>
      </c>
      <c r="B126" s="73" t="s">
        <v>22</v>
      </c>
      <c r="C126" s="89">
        <v>58.575000000000003</v>
      </c>
      <c r="D126" s="73" t="s">
        <v>22</v>
      </c>
      <c r="E126" s="89">
        <v>60.067900000000002</v>
      </c>
      <c r="F126" s="73" t="s">
        <v>29</v>
      </c>
      <c r="G126" s="87">
        <v>65.900999999999996</v>
      </c>
    </row>
    <row r="127" spans="1:7" x14ac:dyDescent="0.35">
      <c r="A127" s="84">
        <v>45344</v>
      </c>
      <c r="B127" s="85" t="s">
        <v>22</v>
      </c>
      <c r="C127" s="86">
        <v>57.725000000000001</v>
      </c>
      <c r="D127" s="85" t="s">
        <v>22</v>
      </c>
      <c r="E127" s="86">
        <v>57.493200000000002</v>
      </c>
      <c r="F127" s="85" t="s">
        <v>29</v>
      </c>
      <c r="G127" s="90">
        <v>65.932000000000002</v>
      </c>
    </row>
    <row r="128" spans="1:7" x14ac:dyDescent="0.35">
      <c r="A128" s="88">
        <v>45345</v>
      </c>
      <c r="B128" s="73" t="s">
        <v>22</v>
      </c>
      <c r="C128" s="89">
        <v>58.45</v>
      </c>
      <c r="D128" s="73" t="s">
        <v>22</v>
      </c>
      <c r="E128" s="89">
        <v>58.3765</v>
      </c>
      <c r="F128" s="73" t="s">
        <v>29</v>
      </c>
      <c r="G128" s="87">
        <v>65.409000000000006</v>
      </c>
    </row>
    <row r="129" spans="1:7" x14ac:dyDescent="0.35">
      <c r="A129" s="84">
        <v>45348</v>
      </c>
      <c r="B129" s="85" t="s">
        <v>22</v>
      </c>
      <c r="C129" s="86">
        <v>60.3</v>
      </c>
      <c r="D129" s="85" t="s">
        <v>22</v>
      </c>
      <c r="E129" s="86">
        <v>60.753399999999999</v>
      </c>
      <c r="F129" s="85" t="s">
        <v>29</v>
      </c>
      <c r="G129" s="90">
        <v>63.963999999999999</v>
      </c>
    </row>
    <row r="130" spans="1:7" x14ac:dyDescent="0.35">
      <c r="A130" s="88">
        <v>45349</v>
      </c>
      <c r="B130" s="73" t="s">
        <v>22</v>
      </c>
      <c r="C130" s="89">
        <v>61.05</v>
      </c>
      <c r="D130" s="73" t="s">
        <v>22</v>
      </c>
      <c r="E130" s="89">
        <v>62.032899999999998</v>
      </c>
      <c r="F130" s="73" t="s">
        <v>29</v>
      </c>
      <c r="G130" s="87">
        <v>63.984000000000002</v>
      </c>
    </row>
    <row r="131" spans="1:7" x14ac:dyDescent="0.35">
      <c r="A131" s="84">
        <v>45350</v>
      </c>
      <c r="B131" s="85" t="s">
        <v>22</v>
      </c>
      <c r="C131" s="86">
        <v>63</v>
      </c>
      <c r="D131" s="85" t="s">
        <v>22</v>
      </c>
      <c r="E131" s="86">
        <v>63.481999999999999</v>
      </c>
      <c r="F131" s="85" t="s">
        <v>29</v>
      </c>
      <c r="G131" s="90">
        <v>65.497</v>
      </c>
    </row>
    <row r="132" spans="1:7" x14ac:dyDescent="0.35">
      <c r="A132" s="88">
        <v>45351</v>
      </c>
      <c r="B132" s="73" t="s">
        <v>22</v>
      </c>
      <c r="C132" s="89">
        <v>63.75</v>
      </c>
      <c r="D132" s="73" t="s">
        <v>22</v>
      </c>
      <c r="E132" s="89">
        <v>62.310200000000002</v>
      </c>
      <c r="F132" s="73" t="s">
        <v>29</v>
      </c>
      <c r="G132" s="87">
        <v>65.966999999999999</v>
      </c>
    </row>
    <row r="133" spans="1:7" x14ac:dyDescent="0.35">
      <c r="A133" s="84">
        <v>45352</v>
      </c>
      <c r="B133" s="85" t="s">
        <v>22</v>
      </c>
      <c r="C133" s="86">
        <v>67.400000000000006</v>
      </c>
      <c r="D133" s="85" t="s">
        <v>22</v>
      </c>
      <c r="E133" s="86">
        <v>64.461600000000004</v>
      </c>
      <c r="F133" s="85" t="s">
        <v>29</v>
      </c>
      <c r="G133" s="90">
        <v>62.947000000000003</v>
      </c>
    </row>
    <row r="134" spans="1:7" x14ac:dyDescent="0.35">
      <c r="A134" s="88">
        <v>45355</v>
      </c>
      <c r="B134" s="73" t="s">
        <v>22</v>
      </c>
      <c r="C134" s="89">
        <v>69.3</v>
      </c>
      <c r="D134" s="73" t="s">
        <v>22</v>
      </c>
      <c r="E134" s="89">
        <v>68.367400000000004</v>
      </c>
      <c r="F134" s="73" t="s">
        <v>29</v>
      </c>
      <c r="G134" s="87">
        <v>64.259</v>
      </c>
    </row>
    <row r="135" spans="1:7" x14ac:dyDescent="0.35">
      <c r="A135" s="84">
        <v>45356</v>
      </c>
      <c r="B135" s="85" t="s">
        <v>22</v>
      </c>
      <c r="C135" s="86">
        <v>71.5</v>
      </c>
      <c r="D135" s="85" t="s">
        <v>22</v>
      </c>
      <c r="E135" s="86">
        <v>68.404899999999998</v>
      </c>
      <c r="F135" s="85" t="s">
        <v>29</v>
      </c>
      <c r="G135" s="90">
        <v>64.915999999999997</v>
      </c>
    </row>
    <row r="136" spans="1:7" x14ac:dyDescent="0.35">
      <c r="A136" s="88">
        <v>45357</v>
      </c>
      <c r="B136" s="73" t="s">
        <v>22</v>
      </c>
      <c r="C136" s="89">
        <v>67.75</v>
      </c>
      <c r="D136" s="73" t="s">
        <v>22</v>
      </c>
      <c r="E136" s="89">
        <v>65.438900000000004</v>
      </c>
      <c r="F136" s="73" t="s">
        <v>29</v>
      </c>
      <c r="G136" s="87">
        <v>69.176000000000002</v>
      </c>
    </row>
    <row r="137" spans="1:7" x14ac:dyDescent="0.35">
      <c r="A137" s="84">
        <v>45358</v>
      </c>
      <c r="B137" s="85" t="s">
        <v>22</v>
      </c>
      <c r="C137" s="86">
        <v>66.3</v>
      </c>
      <c r="D137" s="85" t="s">
        <v>22</v>
      </c>
      <c r="E137" s="86">
        <v>64.625900000000001</v>
      </c>
      <c r="F137" s="85" t="s">
        <v>29</v>
      </c>
      <c r="G137" s="90">
        <v>69.201999999999998</v>
      </c>
    </row>
    <row r="138" spans="1:7" x14ac:dyDescent="0.35">
      <c r="A138" s="88">
        <v>45359</v>
      </c>
      <c r="B138" s="73" t="s">
        <v>22</v>
      </c>
      <c r="C138" s="89">
        <v>68</v>
      </c>
      <c r="D138" s="73" t="s">
        <v>22</v>
      </c>
      <c r="E138" s="89">
        <v>65.733900000000006</v>
      </c>
      <c r="F138" s="73" t="s">
        <v>29</v>
      </c>
      <c r="G138" s="87">
        <v>70.188000000000002</v>
      </c>
    </row>
    <row r="139" spans="1:7" x14ac:dyDescent="0.35">
      <c r="A139" s="84">
        <v>45362</v>
      </c>
      <c r="B139" s="85" t="s">
        <v>22</v>
      </c>
      <c r="C139" s="86">
        <v>64</v>
      </c>
      <c r="D139" s="85" t="s">
        <v>22</v>
      </c>
      <c r="E139" s="86">
        <v>62.5563</v>
      </c>
      <c r="F139" s="85" t="s">
        <v>29</v>
      </c>
      <c r="G139" s="90">
        <v>70.677999999999997</v>
      </c>
    </row>
    <row r="140" spans="1:7" x14ac:dyDescent="0.35">
      <c r="A140" s="88">
        <v>45363</v>
      </c>
      <c r="B140" s="73" t="s">
        <v>22</v>
      </c>
      <c r="C140" s="89">
        <v>62.6</v>
      </c>
      <c r="D140" s="73" t="s">
        <v>22</v>
      </c>
      <c r="E140" s="89">
        <v>62.595300000000002</v>
      </c>
      <c r="F140" s="73" t="s">
        <v>29</v>
      </c>
      <c r="G140" s="87">
        <v>69.506</v>
      </c>
    </row>
    <row r="141" spans="1:7" x14ac:dyDescent="0.35">
      <c r="A141" s="84">
        <v>45364</v>
      </c>
      <c r="B141" s="85" t="s">
        <v>22</v>
      </c>
      <c r="C141" s="86">
        <v>62.15</v>
      </c>
      <c r="D141" s="85" t="s">
        <v>22</v>
      </c>
      <c r="E141" s="86">
        <v>61.531599999999997</v>
      </c>
      <c r="F141" s="85" t="s">
        <v>29</v>
      </c>
      <c r="G141" s="90">
        <v>69.227999999999994</v>
      </c>
    </row>
    <row r="142" spans="1:7" x14ac:dyDescent="0.35">
      <c r="A142" s="88">
        <v>45365</v>
      </c>
      <c r="B142" s="73" t="s">
        <v>22</v>
      </c>
      <c r="C142" s="89">
        <v>64.599999999999994</v>
      </c>
      <c r="D142" s="73" t="s">
        <v>22</v>
      </c>
      <c r="E142" s="89">
        <v>63.439100000000003</v>
      </c>
      <c r="F142" s="73" t="s">
        <v>29</v>
      </c>
      <c r="G142" s="87">
        <v>68.572999999999993</v>
      </c>
    </row>
    <row r="143" spans="1:7" x14ac:dyDescent="0.35">
      <c r="A143" s="84">
        <v>45366</v>
      </c>
      <c r="B143" s="85" t="s">
        <v>22</v>
      </c>
      <c r="C143" s="86">
        <v>69.150000000000006</v>
      </c>
      <c r="D143" s="85" t="s">
        <v>22</v>
      </c>
      <c r="E143" s="86">
        <v>67.654899999999998</v>
      </c>
      <c r="F143" s="85" t="s">
        <v>29</v>
      </c>
      <c r="G143" s="90">
        <v>68.971000000000004</v>
      </c>
    </row>
    <row r="144" spans="1:7" x14ac:dyDescent="0.35">
      <c r="A144" s="88">
        <v>45369</v>
      </c>
      <c r="B144" s="73" t="s">
        <v>22</v>
      </c>
      <c r="C144" s="89">
        <v>70.05</v>
      </c>
      <c r="D144" s="73" t="s">
        <v>22</v>
      </c>
      <c r="E144" s="89">
        <v>71.376900000000006</v>
      </c>
      <c r="F144" s="73" t="s">
        <v>30</v>
      </c>
      <c r="G144" s="87">
        <v>71.783000000000001</v>
      </c>
    </row>
    <row r="145" spans="1:7" x14ac:dyDescent="0.35">
      <c r="A145" s="84">
        <v>45370</v>
      </c>
      <c r="B145" s="85" t="s">
        <v>22</v>
      </c>
      <c r="C145" s="86">
        <v>74.325000000000003</v>
      </c>
      <c r="D145" s="85" t="s">
        <v>22</v>
      </c>
      <c r="E145" s="86">
        <v>72.123099999999994</v>
      </c>
      <c r="F145" s="85" t="s">
        <v>30</v>
      </c>
      <c r="G145" s="90">
        <v>74.594999999999999</v>
      </c>
    </row>
    <row r="146" spans="1:7" x14ac:dyDescent="0.35">
      <c r="A146" s="88">
        <v>45371</v>
      </c>
      <c r="B146" s="73" t="s">
        <v>22</v>
      </c>
      <c r="C146" s="89">
        <v>70.099999999999994</v>
      </c>
      <c r="D146" s="73" t="s">
        <v>22</v>
      </c>
      <c r="E146" s="89">
        <v>69.007199999999997</v>
      </c>
      <c r="F146" s="73" t="s">
        <v>30</v>
      </c>
      <c r="G146" s="87">
        <v>75.423000000000002</v>
      </c>
    </row>
    <row r="147" spans="1:7" x14ac:dyDescent="0.35">
      <c r="A147" s="84">
        <v>45372</v>
      </c>
      <c r="B147" s="85" t="s">
        <v>22</v>
      </c>
      <c r="C147" s="86">
        <v>67</v>
      </c>
      <c r="D147" s="85" t="s">
        <v>22</v>
      </c>
      <c r="E147" s="86">
        <v>66.207300000000004</v>
      </c>
      <c r="F147" s="85" t="s">
        <v>30</v>
      </c>
      <c r="G147" s="90">
        <v>72.986999999999995</v>
      </c>
    </row>
    <row r="148" spans="1:7" x14ac:dyDescent="0.35">
      <c r="A148" s="88">
        <v>45373</v>
      </c>
      <c r="B148" s="73" t="s">
        <v>22</v>
      </c>
      <c r="C148" s="89">
        <v>71.099999999999994</v>
      </c>
      <c r="D148" s="73" t="s">
        <v>22</v>
      </c>
      <c r="E148" s="89">
        <v>68.83</v>
      </c>
      <c r="F148" s="73" t="s">
        <v>30</v>
      </c>
      <c r="G148" s="87">
        <v>72.7</v>
      </c>
    </row>
    <row r="149" spans="1:7" x14ac:dyDescent="0.35">
      <c r="A149" s="84">
        <v>45376</v>
      </c>
      <c r="B149" s="85" t="s">
        <v>22</v>
      </c>
      <c r="C149" s="86">
        <v>73</v>
      </c>
      <c r="D149" s="85" t="s">
        <v>22</v>
      </c>
      <c r="E149" s="86">
        <v>70.221500000000006</v>
      </c>
      <c r="F149" s="85" t="s">
        <v>30</v>
      </c>
      <c r="G149" s="90">
        <v>72.116</v>
      </c>
    </row>
    <row r="150" spans="1:7" x14ac:dyDescent="0.35">
      <c r="A150" s="88">
        <v>45377</v>
      </c>
      <c r="B150" s="73" t="s">
        <v>22</v>
      </c>
      <c r="C150" s="89">
        <v>68.7</v>
      </c>
      <c r="D150" s="73" t="s">
        <v>22</v>
      </c>
      <c r="E150" s="89">
        <v>68.3489</v>
      </c>
      <c r="F150" s="73" t="s">
        <v>30</v>
      </c>
      <c r="G150" s="87">
        <v>76.225999999999999</v>
      </c>
    </row>
    <row r="151" spans="1:7" x14ac:dyDescent="0.35">
      <c r="A151" s="84">
        <v>45378</v>
      </c>
      <c r="B151" s="85" t="s">
        <v>22</v>
      </c>
      <c r="C151" s="86">
        <v>68.900000000000006</v>
      </c>
      <c r="D151" s="85" t="s">
        <v>22</v>
      </c>
      <c r="E151" s="86">
        <v>68.822000000000003</v>
      </c>
      <c r="F151" s="85" t="s">
        <v>30</v>
      </c>
      <c r="G151" s="90">
        <v>75.278000000000006</v>
      </c>
    </row>
    <row r="152" spans="1:7" x14ac:dyDescent="0.35">
      <c r="A152" s="88">
        <v>45379</v>
      </c>
      <c r="B152" s="73" t="s">
        <v>22</v>
      </c>
      <c r="C152" s="89">
        <v>66</v>
      </c>
      <c r="D152" s="73" t="s">
        <v>22</v>
      </c>
      <c r="E152" s="89">
        <v>69.498599999999996</v>
      </c>
      <c r="F152" s="73" t="s">
        <v>30</v>
      </c>
      <c r="G152" s="87">
        <v>74.656999999999996</v>
      </c>
    </row>
    <row r="153" spans="1:7" x14ac:dyDescent="0.35">
      <c r="A153" s="84">
        <v>45383</v>
      </c>
      <c r="B153" s="85" t="str">
        <f t="shared" ref="B153:E153" si="5">B152</f>
        <v>day-ahead</v>
      </c>
      <c r="C153" s="85">
        <f t="shared" si="5"/>
        <v>66</v>
      </c>
      <c r="D153" s="85" t="str">
        <f t="shared" si="5"/>
        <v>day-ahead</v>
      </c>
      <c r="E153" s="85">
        <f t="shared" si="5"/>
        <v>69.498599999999996</v>
      </c>
      <c r="F153" s="85" t="s">
        <v>30</v>
      </c>
      <c r="G153" s="90">
        <v>74.798000000000002</v>
      </c>
    </row>
    <row r="154" spans="1:7" x14ac:dyDescent="0.35">
      <c r="A154" s="88">
        <v>45384</v>
      </c>
      <c r="B154" s="73" t="s">
        <v>22</v>
      </c>
      <c r="C154" s="89">
        <v>64.099999999999994</v>
      </c>
      <c r="D154" s="73" t="s">
        <v>22</v>
      </c>
      <c r="E154" s="89">
        <v>66.572800000000001</v>
      </c>
      <c r="F154" s="73" t="s">
        <v>30</v>
      </c>
      <c r="G154" s="87">
        <v>74.903999999999996</v>
      </c>
    </row>
    <row r="155" spans="1:7" x14ac:dyDescent="0.35">
      <c r="A155" s="84">
        <v>45385</v>
      </c>
      <c r="B155" s="85" t="s">
        <v>22</v>
      </c>
      <c r="C155" s="86">
        <v>62.25</v>
      </c>
      <c r="D155" s="85" t="s">
        <v>22</v>
      </c>
      <c r="E155" s="86">
        <v>64.688699999999997</v>
      </c>
      <c r="F155" s="85" t="s">
        <v>30</v>
      </c>
      <c r="G155" s="90">
        <v>73.515000000000001</v>
      </c>
    </row>
    <row r="156" spans="1:7" x14ac:dyDescent="0.35">
      <c r="A156" s="88">
        <v>45386</v>
      </c>
      <c r="B156" s="73" t="s">
        <v>22</v>
      </c>
      <c r="C156" s="89">
        <v>61.65</v>
      </c>
      <c r="D156" s="73" t="s">
        <v>22</v>
      </c>
      <c r="E156" s="89">
        <v>64.984399999999994</v>
      </c>
      <c r="F156" s="73" t="s">
        <v>30</v>
      </c>
      <c r="G156" s="87">
        <v>72.247</v>
      </c>
    </row>
    <row r="157" spans="1:7" x14ac:dyDescent="0.35">
      <c r="A157" s="84">
        <v>45387</v>
      </c>
      <c r="B157" s="85" t="s">
        <v>22</v>
      </c>
      <c r="C157" s="86">
        <v>63.55</v>
      </c>
      <c r="D157" s="85" t="s">
        <v>22</v>
      </c>
      <c r="E157" s="86">
        <v>66.521299999999997</v>
      </c>
      <c r="F157" s="85" t="s">
        <v>30</v>
      </c>
      <c r="G157" s="90">
        <v>73.768000000000001</v>
      </c>
    </row>
    <row r="158" spans="1:7" x14ac:dyDescent="0.35">
      <c r="A158" s="88">
        <v>45390</v>
      </c>
      <c r="B158" s="73" t="s">
        <v>22</v>
      </c>
      <c r="C158" s="89">
        <v>67</v>
      </c>
      <c r="D158" s="73" t="s">
        <v>22</v>
      </c>
      <c r="E158" s="89">
        <v>69.910600000000002</v>
      </c>
      <c r="F158" s="73" t="s">
        <v>30</v>
      </c>
      <c r="G158" s="87">
        <v>74.114000000000004</v>
      </c>
    </row>
    <row r="159" spans="1:7" x14ac:dyDescent="0.35">
      <c r="A159" s="84">
        <v>45391</v>
      </c>
      <c r="B159" s="85" t="s">
        <v>22</v>
      </c>
      <c r="C159" s="86">
        <v>65.599999999999994</v>
      </c>
      <c r="D159" s="85" t="s">
        <v>22</v>
      </c>
      <c r="E159" s="86">
        <v>68.541399999999996</v>
      </c>
      <c r="F159" s="85" t="s">
        <v>30</v>
      </c>
      <c r="G159" s="90">
        <v>74.171999999999997</v>
      </c>
    </row>
    <row r="160" spans="1:7" x14ac:dyDescent="0.35">
      <c r="A160" s="88">
        <v>45392</v>
      </c>
      <c r="B160" s="73" t="s">
        <v>22</v>
      </c>
      <c r="C160" s="89">
        <v>65.8</v>
      </c>
      <c r="D160" s="73" t="s">
        <v>22</v>
      </c>
      <c r="E160" s="89">
        <v>68.751300000000001</v>
      </c>
      <c r="F160" s="73" t="str">
        <f t="shared" ref="F160:G160" si="6">F159</f>
        <v>May-2024</v>
      </c>
      <c r="G160" s="73">
        <f t="shared" si="6"/>
        <v>74.171999999999997</v>
      </c>
    </row>
    <row r="161" spans="1:7" x14ac:dyDescent="0.35">
      <c r="A161" s="84">
        <v>45393</v>
      </c>
      <c r="B161" s="85" t="s">
        <v>22</v>
      </c>
      <c r="C161" s="86">
        <v>70.8</v>
      </c>
      <c r="D161" s="85" t="s">
        <v>22</v>
      </c>
      <c r="E161" s="86">
        <v>73.079700000000003</v>
      </c>
      <c r="F161" s="85" t="s">
        <v>30</v>
      </c>
      <c r="G161" s="90">
        <v>76.343999999999994</v>
      </c>
    </row>
    <row r="162" spans="1:7" x14ac:dyDescent="0.35">
      <c r="A162" s="88">
        <v>45394</v>
      </c>
      <c r="B162" s="73" t="s">
        <v>22</v>
      </c>
      <c r="C162" s="89">
        <v>73.7</v>
      </c>
      <c r="D162" s="73" t="s">
        <v>22</v>
      </c>
      <c r="E162" s="89">
        <v>75.716499999999996</v>
      </c>
      <c r="F162" s="73" t="s">
        <v>30</v>
      </c>
      <c r="G162" s="87">
        <v>77.998999999999995</v>
      </c>
    </row>
    <row r="163" spans="1:7" x14ac:dyDescent="0.35">
      <c r="A163" s="84">
        <v>45397</v>
      </c>
      <c r="B163" s="85" t="s">
        <v>22</v>
      </c>
      <c r="C163" s="86">
        <v>77.400000000000006</v>
      </c>
      <c r="D163" s="85" t="s">
        <v>22</v>
      </c>
      <c r="E163" s="86">
        <v>79.059600000000003</v>
      </c>
      <c r="F163" s="85" t="s">
        <v>30</v>
      </c>
      <c r="G163" s="90">
        <v>79.734999999999999</v>
      </c>
    </row>
    <row r="164" spans="1:7" x14ac:dyDescent="0.35">
      <c r="A164" s="88">
        <v>45398</v>
      </c>
      <c r="B164" s="73" t="s">
        <v>22</v>
      </c>
      <c r="C164" s="89">
        <v>84.15</v>
      </c>
      <c r="D164" s="73" t="s">
        <v>22</v>
      </c>
      <c r="E164" s="89">
        <v>85.103300000000004</v>
      </c>
      <c r="F164" s="73" t="s">
        <v>31</v>
      </c>
      <c r="G164" s="87">
        <v>81.796999999999997</v>
      </c>
    </row>
    <row r="165" spans="1:7" x14ac:dyDescent="0.35">
      <c r="A165" s="84">
        <v>45399</v>
      </c>
      <c r="B165" s="85" t="s">
        <v>22</v>
      </c>
      <c r="C165" s="86">
        <v>78.7</v>
      </c>
      <c r="D165" s="85" t="s">
        <v>22</v>
      </c>
      <c r="E165" s="86">
        <v>79.773600000000002</v>
      </c>
      <c r="F165" s="85" t="s">
        <v>31</v>
      </c>
      <c r="G165" s="90">
        <v>83.864999999999995</v>
      </c>
    </row>
    <row r="166" spans="1:7" x14ac:dyDescent="0.35">
      <c r="A166" s="88">
        <v>45400</v>
      </c>
      <c r="B166" s="73" t="s">
        <v>22</v>
      </c>
      <c r="C166" s="89">
        <v>79.900000000000006</v>
      </c>
      <c r="D166" s="73" t="s">
        <v>22</v>
      </c>
      <c r="E166" s="89">
        <v>81.728999999999999</v>
      </c>
      <c r="F166" s="73" t="s">
        <v>31</v>
      </c>
      <c r="G166" s="87">
        <v>83.866</v>
      </c>
    </row>
    <row r="167" spans="1:7" x14ac:dyDescent="0.35">
      <c r="A167" s="84">
        <v>45401</v>
      </c>
      <c r="B167" s="85" t="s">
        <v>22</v>
      </c>
      <c r="C167" s="86">
        <v>76.849999999999994</v>
      </c>
      <c r="D167" s="85" t="s">
        <v>22</v>
      </c>
      <c r="E167" s="86">
        <v>78.851500000000001</v>
      </c>
      <c r="F167" s="85" t="s">
        <v>31</v>
      </c>
      <c r="G167" s="90">
        <v>83.594999999999999</v>
      </c>
    </row>
    <row r="168" spans="1:7" x14ac:dyDescent="0.35">
      <c r="A168" s="88">
        <v>45404</v>
      </c>
      <c r="B168" s="73" t="s">
        <v>22</v>
      </c>
      <c r="C168" s="89">
        <v>73.25</v>
      </c>
      <c r="D168" s="73" t="s">
        <v>22</v>
      </c>
      <c r="E168" s="89">
        <v>75.303700000000006</v>
      </c>
      <c r="F168" s="73" t="s">
        <v>31</v>
      </c>
      <c r="G168" s="87">
        <v>83.174000000000007</v>
      </c>
    </row>
    <row r="169" spans="1:7" x14ac:dyDescent="0.35">
      <c r="A169" s="84">
        <v>45405</v>
      </c>
      <c r="B169" s="85" t="s">
        <v>22</v>
      </c>
      <c r="C169" s="86">
        <v>71</v>
      </c>
      <c r="D169" s="85" t="s">
        <v>22</v>
      </c>
      <c r="E169" s="86">
        <v>73.355999999999995</v>
      </c>
      <c r="F169" s="85" t="s">
        <v>31</v>
      </c>
      <c r="G169" s="90">
        <v>82.242000000000004</v>
      </c>
    </row>
    <row r="170" spans="1:7" x14ac:dyDescent="0.35">
      <c r="A170" s="88">
        <v>45406</v>
      </c>
      <c r="B170" s="73" t="s">
        <v>22</v>
      </c>
      <c r="C170" s="89">
        <v>75.75</v>
      </c>
      <c r="D170" s="73" t="s">
        <v>22</v>
      </c>
      <c r="E170" s="89">
        <v>75.831199999999995</v>
      </c>
      <c r="F170" s="73" t="s">
        <v>31</v>
      </c>
      <c r="G170" s="87">
        <v>81.230999999999995</v>
      </c>
    </row>
    <row r="171" spans="1:7" x14ac:dyDescent="0.35">
      <c r="A171" s="84">
        <v>45407</v>
      </c>
      <c r="B171" s="85" t="s">
        <v>22</v>
      </c>
      <c r="C171" s="86">
        <v>77.25</v>
      </c>
      <c r="D171" s="85" t="s">
        <v>22</v>
      </c>
      <c r="E171" s="86">
        <v>75.919899999999998</v>
      </c>
      <c r="F171" s="85" t="s">
        <v>31</v>
      </c>
      <c r="G171" s="90">
        <v>80.989999999999995</v>
      </c>
    </row>
    <row r="172" spans="1:7" x14ac:dyDescent="0.35">
      <c r="A172" s="88">
        <v>45408</v>
      </c>
      <c r="B172" s="73" t="s">
        <v>22</v>
      </c>
      <c r="C172" s="89">
        <v>74.325000000000003</v>
      </c>
      <c r="D172" s="73" t="s">
        <v>22</v>
      </c>
      <c r="E172" s="89">
        <v>71.923500000000004</v>
      </c>
      <c r="F172" s="73" t="s">
        <v>31</v>
      </c>
      <c r="G172" s="87">
        <v>80.930999999999997</v>
      </c>
    </row>
    <row r="173" spans="1:7" x14ac:dyDescent="0.35">
      <c r="A173" s="84">
        <v>45411</v>
      </c>
      <c r="B173" s="85" t="s">
        <v>22</v>
      </c>
      <c r="C173" s="86">
        <v>70.349999999999994</v>
      </c>
      <c r="D173" s="85" t="s">
        <v>22</v>
      </c>
      <c r="E173" s="86">
        <v>69.5762</v>
      </c>
      <c r="F173" s="85" t="s">
        <v>31</v>
      </c>
      <c r="G173" s="90">
        <v>80.302000000000007</v>
      </c>
    </row>
    <row r="174" spans="1:7" x14ac:dyDescent="0.35">
      <c r="A174" s="88">
        <v>45412</v>
      </c>
      <c r="B174" s="73" t="s">
        <v>22</v>
      </c>
      <c r="C174" s="89">
        <v>73.2</v>
      </c>
      <c r="D174" s="73" t="s">
        <v>22</v>
      </c>
      <c r="E174" s="89">
        <v>73.055099999999996</v>
      </c>
      <c r="F174" s="73" t="s">
        <v>31</v>
      </c>
      <c r="G174" s="87">
        <v>77.31</v>
      </c>
    </row>
    <row r="175" spans="1:7" x14ac:dyDescent="0.35">
      <c r="A175" s="84">
        <v>45413</v>
      </c>
      <c r="B175" s="85" t="s">
        <v>22</v>
      </c>
      <c r="C175" s="86">
        <v>69.3</v>
      </c>
      <c r="D175" s="85" t="s">
        <v>22</v>
      </c>
      <c r="E175" s="86">
        <v>71.312600000000003</v>
      </c>
      <c r="F175" s="85" t="str">
        <f t="shared" ref="F175:G175" si="7">F174</f>
        <v>Jun-2024</v>
      </c>
      <c r="G175" s="85">
        <f t="shared" si="7"/>
        <v>77.31</v>
      </c>
    </row>
    <row r="176" spans="1:7" x14ac:dyDescent="0.35">
      <c r="A176" s="88">
        <v>45414</v>
      </c>
      <c r="B176" s="73" t="s">
        <v>22</v>
      </c>
      <c r="C176" s="89">
        <v>75.5</v>
      </c>
      <c r="D176" s="73" t="s">
        <v>22</v>
      </c>
      <c r="E176" s="89">
        <v>77.275800000000004</v>
      </c>
      <c r="F176" s="73" t="s">
        <v>31</v>
      </c>
      <c r="G176" s="87">
        <v>77.221999999999994</v>
      </c>
    </row>
    <row r="177" spans="1:7" x14ac:dyDescent="0.35">
      <c r="A177" s="84">
        <v>45415</v>
      </c>
      <c r="B177" s="85" t="s">
        <v>22</v>
      </c>
      <c r="C177" s="86">
        <v>73.400000000000006</v>
      </c>
      <c r="D177" s="85" t="s">
        <v>22</v>
      </c>
      <c r="E177" s="86">
        <v>76.084800000000001</v>
      </c>
      <c r="F177" s="85" t="s">
        <v>31</v>
      </c>
      <c r="G177" s="90">
        <v>79.257999999999996</v>
      </c>
    </row>
    <row r="178" spans="1:7" x14ac:dyDescent="0.35">
      <c r="A178" s="88">
        <v>45418</v>
      </c>
      <c r="B178" s="73" t="str">
        <f t="shared" ref="B178:E178" si="8">B177</f>
        <v>day-ahead</v>
      </c>
      <c r="C178" s="73">
        <f t="shared" si="8"/>
        <v>73.400000000000006</v>
      </c>
      <c r="D178" s="73" t="str">
        <f t="shared" si="8"/>
        <v>day-ahead</v>
      </c>
      <c r="E178" s="73">
        <f t="shared" si="8"/>
        <v>76.084800000000001</v>
      </c>
      <c r="F178" s="73" t="s">
        <v>31</v>
      </c>
      <c r="G178" s="87">
        <v>80.927000000000007</v>
      </c>
    </row>
    <row r="179" spans="1:7" x14ac:dyDescent="0.35">
      <c r="A179" s="84">
        <v>45419</v>
      </c>
      <c r="B179" s="85" t="s">
        <v>22</v>
      </c>
      <c r="C179" s="86">
        <v>76</v>
      </c>
      <c r="D179" s="85" t="s">
        <v>22</v>
      </c>
      <c r="E179" s="86">
        <v>79.813999999999993</v>
      </c>
      <c r="F179" s="85" t="s">
        <v>31</v>
      </c>
      <c r="G179" s="90">
        <v>84.350999999999999</v>
      </c>
    </row>
    <row r="180" spans="1:7" x14ac:dyDescent="0.35">
      <c r="A180" s="88">
        <v>45420</v>
      </c>
      <c r="B180" s="73" t="s">
        <v>22</v>
      </c>
      <c r="C180" s="89">
        <v>73.75</v>
      </c>
      <c r="D180" s="73" t="s">
        <v>22</v>
      </c>
      <c r="E180" s="89">
        <v>76.961399999999998</v>
      </c>
      <c r="F180" s="73" t="s">
        <v>31</v>
      </c>
      <c r="G180" s="87">
        <v>82.433999999999997</v>
      </c>
    </row>
    <row r="181" spans="1:7" x14ac:dyDescent="0.35">
      <c r="A181" s="84">
        <v>45421</v>
      </c>
      <c r="B181" s="85" t="s">
        <v>22</v>
      </c>
      <c r="C181" s="86">
        <v>74.275000000000006</v>
      </c>
      <c r="D181" s="85" t="s">
        <v>22</v>
      </c>
      <c r="E181" s="86">
        <v>77.356399999999994</v>
      </c>
      <c r="F181" s="85" t="s">
        <v>31</v>
      </c>
      <c r="G181" s="90">
        <v>81.807000000000002</v>
      </c>
    </row>
    <row r="182" spans="1:7" x14ac:dyDescent="0.35">
      <c r="A182" s="88">
        <v>45422</v>
      </c>
      <c r="B182" s="73" t="s">
        <v>22</v>
      </c>
      <c r="C182" s="89">
        <v>69.5</v>
      </c>
      <c r="D182" s="73" t="s">
        <v>22</v>
      </c>
      <c r="E182" s="89">
        <v>73.891900000000007</v>
      </c>
      <c r="F182" s="73" t="s">
        <v>31</v>
      </c>
      <c r="G182" s="87">
        <v>81.191000000000003</v>
      </c>
    </row>
    <row r="183" spans="1:7" x14ac:dyDescent="0.35">
      <c r="A183" s="84">
        <v>45425</v>
      </c>
      <c r="B183" s="85" t="s">
        <v>22</v>
      </c>
      <c r="C183" s="86">
        <v>68.2</v>
      </c>
      <c r="D183" s="85" t="s">
        <v>22</v>
      </c>
      <c r="E183" s="86">
        <v>72.430099999999996</v>
      </c>
      <c r="F183" s="85" t="s">
        <v>31</v>
      </c>
      <c r="G183" s="90">
        <v>80.739999999999995</v>
      </c>
    </row>
    <row r="184" spans="1:7" x14ac:dyDescent="0.35">
      <c r="A184" s="88">
        <v>45426</v>
      </c>
      <c r="B184" s="73" t="s">
        <v>22</v>
      </c>
      <c r="C184" s="89">
        <v>70.25</v>
      </c>
      <c r="D184" s="73" t="s">
        <v>22</v>
      </c>
      <c r="E184" s="89">
        <v>72.9465</v>
      </c>
      <c r="F184" s="73" t="s">
        <v>31</v>
      </c>
      <c r="G184" s="87">
        <v>82.47</v>
      </c>
    </row>
    <row r="185" spans="1:7" x14ac:dyDescent="0.35">
      <c r="A185" s="84">
        <v>45427</v>
      </c>
      <c r="B185" s="85" t="s">
        <v>22</v>
      </c>
      <c r="C185" s="86">
        <v>71.3</v>
      </c>
      <c r="D185" s="85" t="s">
        <v>22</v>
      </c>
      <c r="E185" s="86">
        <v>74.003399999999999</v>
      </c>
      <c r="F185" s="85" t="s">
        <v>31</v>
      </c>
      <c r="G185" s="90">
        <v>83.091999999999999</v>
      </c>
    </row>
    <row r="186" spans="1:7" x14ac:dyDescent="0.35">
      <c r="A186" s="88">
        <v>45428</v>
      </c>
      <c r="B186" s="73" t="s">
        <v>22</v>
      </c>
      <c r="C186" s="89">
        <v>73</v>
      </c>
      <c r="D186" s="73" t="s">
        <v>22</v>
      </c>
      <c r="E186" s="89">
        <v>75.737899999999996</v>
      </c>
      <c r="F186" s="73" t="s">
        <v>32</v>
      </c>
      <c r="G186" s="87">
        <v>83.989000000000004</v>
      </c>
    </row>
    <row r="187" spans="1:7" x14ac:dyDescent="0.35">
      <c r="A187" s="84">
        <v>45429</v>
      </c>
      <c r="B187" s="85" t="s">
        <v>22</v>
      </c>
      <c r="C187" s="86">
        <v>73.5</v>
      </c>
      <c r="D187" s="85" t="s">
        <v>22</v>
      </c>
      <c r="E187" s="86">
        <v>77.236199999999997</v>
      </c>
      <c r="F187" s="85" t="s">
        <v>32</v>
      </c>
      <c r="G187" s="90">
        <v>85.143000000000001</v>
      </c>
    </row>
    <row r="188" spans="1:7" x14ac:dyDescent="0.35">
      <c r="A188" s="88">
        <v>45432</v>
      </c>
      <c r="B188" s="73" t="s">
        <v>22</v>
      </c>
      <c r="C188" s="89">
        <v>78</v>
      </c>
      <c r="D188" s="73" t="s">
        <v>22</v>
      </c>
      <c r="E188" s="89">
        <v>81.185900000000004</v>
      </c>
      <c r="F188" s="73" t="s">
        <v>32</v>
      </c>
      <c r="G188" s="87">
        <v>86.347999999999999</v>
      </c>
    </row>
    <row r="189" spans="1:7" x14ac:dyDescent="0.35">
      <c r="A189" s="84">
        <v>45433</v>
      </c>
      <c r="B189" s="85" t="s">
        <v>22</v>
      </c>
      <c r="C189" s="86">
        <v>79.12</v>
      </c>
      <c r="D189" s="85" t="s">
        <v>22</v>
      </c>
      <c r="E189" s="86">
        <v>82.867900000000006</v>
      </c>
      <c r="F189" s="85" t="s">
        <v>32</v>
      </c>
      <c r="G189" s="90">
        <v>88.23</v>
      </c>
    </row>
    <row r="190" spans="1:7" x14ac:dyDescent="0.35">
      <c r="A190" s="88">
        <v>45434</v>
      </c>
      <c r="B190" s="73" t="s">
        <v>22</v>
      </c>
      <c r="C190" s="89">
        <v>82.75</v>
      </c>
      <c r="D190" s="73" t="s">
        <v>22</v>
      </c>
      <c r="E190" s="89">
        <v>85.533100000000005</v>
      </c>
      <c r="F190" s="73" t="str">
        <f t="shared" ref="F190:G190" si="9">F189</f>
        <v>Jul-2024</v>
      </c>
      <c r="G190" s="73">
        <f t="shared" si="9"/>
        <v>88.23</v>
      </c>
    </row>
    <row r="191" spans="1:7" x14ac:dyDescent="0.35">
      <c r="A191" s="84">
        <v>45435</v>
      </c>
      <c r="B191" s="85" t="s">
        <v>22</v>
      </c>
      <c r="C191" s="86">
        <v>86.3</v>
      </c>
      <c r="D191" s="85" t="s">
        <v>22</v>
      </c>
      <c r="E191" s="86">
        <v>88.160899999999998</v>
      </c>
      <c r="F191" s="85" t="s">
        <v>32</v>
      </c>
      <c r="G191" s="90">
        <v>91.494</v>
      </c>
    </row>
    <row r="192" spans="1:7" x14ac:dyDescent="0.35">
      <c r="A192" s="88">
        <v>45436</v>
      </c>
      <c r="B192" s="73" t="s">
        <v>22</v>
      </c>
      <c r="C192" s="89">
        <v>82.45</v>
      </c>
      <c r="D192" s="73" t="s">
        <v>22</v>
      </c>
      <c r="E192" s="89">
        <v>85.720299999999995</v>
      </c>
      <c r="F192" s="73" t="s">
        <v>32</v>
      </c>
      <c r="G192" s="87">
        <v>96.302999999999997</v>
      </c>
    </row>
    <row r="193" spans="1:7" x14ac:dyDescent="0.35">
      <c r="A193" s="84">
        <v>45439</v>
      </c>
      <c r="B193" s="85" t="str">
        <f t="shared" ref="B193:E193" si="10">B192</f>
        <v>day-ahead</v>
      </c>
      <c r="C193" s="85">
        <f t="shared" si="10"/>
        <v>82.45</v>
      </c>
      <c r="D193" s="85" t="str">
        <f t="shared" si="10"/>
        <v>day-ahead</v>
      </c>
      <c r="E193" s="85">
        <f t="shared" si="10"/>
        <v>85.720299999999995</v>
      </c>
      <c r="F193" s="85" t="s">
        <v>32</v>
      </c>
      <c r="G193" s="90">
        <v>93.37</v>
      </c>
    </row>
    <row r="194" spans="1:7" x14ac:dyDescent="0.35">
      <c r="A194" s="88">
        <v>45440</v>
      </c>
      <c r="B194" s="73" t="s">
        <v>22</v>
      </c>
      <c r="C194" s="89">
        <v>81.5</v>
      </c>
      <c r="D194" s="73" t="s">
        <v>22</v>
      </c>
      <c r="E194" s="89">
        <v>84.8035</v>
      </c>
      <c r="F194" s="73" t="s">
        <v>32</v>
      </c>
      <c r="G194" s="87">
        <v>93.501999999999995</v>
      </c>
    </row>
    <row r="195" spans="1:7" x14ac:dyDescent="0.35">
      <c r="A195" s="84">
        <v>45441</v>
      </c>
      <c r="B195" s="85" t="s">
        <v>22</v>
      </c>
      <c r="C195" s="86">
        <v>81.7</v>
      </c>
      <c r="D195" s="85" t="s">
        <v>22</v>
      </c>
      <c r="E195" s="86">
        <v>85.680499999999995</v>
      </c>
      <c r="F195" s="85" t="s">
        <v>32</v>
      </c>
      <c r="G195" s="90">
        <v>92.587999999999994</v>
      </c>
    </row>
    <row r="196" spans="1:7" x14ac:dyDescent="0.35">
      <c r="A196" s="88">
        <v>45442</v>
      </c>
      <c r="B196" s="73" t="s">
        <v>22</v>
      </c>
      <c r="C196" s="89">
        <v>83.4</v>
      </c>
      <c r="D196" s="73" t="s">
        <v>22</v>
      </c>
      <c r="E196" s="89">
        <v>87.165599999999998</v>
      </c>
      <c r="F196" s="73" t="s">
        <v>32</v>
      </c>
      <c r="G196" s="87">
        <v>92.826999999999998</v>
      </c>
    </row>
    <row r="197" spans="1:7" x14ac:dyDescent="0.35">
      <c r="A197" s="84">
        <v>45443</v>
      </c>
      <c r="B197" s="85" t="s">
        <v>22</v>
      </c>
      <c r="C197" s="86">
        <v>82.3</v>
      </c>
      <c r="D197" s="85" t="s">
        <v>22</v>
      </c>
      <c r="E197" s="86">
        <v>85.932900000000004</v>
      </c>
      <c r="F197" s="85" t="s">
        <v>32</v>
      </c>
      <c r="G197" s="90">
        <v>94.06</v>
      </c>
    </row>
    <row r="198" spans="1:7" x14ac:dyDescent="0.35">
      <c r="A198" s="88">
        <v>45446</v>
      </c>
      <c r="B198" s="73" t="s">
        <v>22</v>
      </c>
      <c r="C198" s="89">
        <v>87.6</v>
      </c>
      <c r="D198" s="73" t="s">
        <v>22</v>
      </c>
      <c r="E198" s="89">
        <v>89.744900000000001</v>
      </c>
      <c r="F198" s="73" t="s">
        <v>32</v>
      </c>
      <c r="G198" s="87">
        <v>95.242000000000004</v>
      </c>
    </row>
    <row r="199" spans="1:7" x14ac:dyDescent="0.35">
      <c r="A199" s="84">
        <v>45447</v>
      </c>
      <c r="B199" s="85" t="s">
        <v>22</v>
      </c>
      <c r="C199" s="86">
        <v>81.75</v>
      </c>
      <c r="D199" s="85" t="s">
        <v>22</v>
      </c>
      <c r="E199" s="86">
        <v>84.561300000000003</v>
      </c>
      <c r="F199" s="85" t="s">
        <v>32</v>
      </c>
      <c r="G199" s="90">
        <v>97.034999999999997</v>
      </c>
    </row>
    <row r="200" spans="1:7" x14ac:dyDescent="0.35">
      <c r="A200" s="88">
        <v>45448</v>
      </c>
      <c r="B200" s="73" t="s">
        <v>22</v>
      </c>
      <c r="C200" s="89">
        <v>81</v>
      </c>
      <c r="D200" s="73" t="s">
        <v>22</v>
      </c>
      <c r="E200" s="89">
        <v>83.1965</v>
      </c>
      <c r="F200" s="73" t="s">
        <v>32</v>
      </c>
      <c r="G200" s="87">
        <v>93.808000000000007</v>
      </c>
    </row>
    <row r="201" spans="1:7" x14ac:dyDescent="0.35">
      <c r="A201" s="84">
        <v>45449</v>
      </c>
      <c r="B201" s="85" t="s">
        <v>22</v>
      </c>
      <c r="C201" s="86">
        <v>79.650000000000006</v>
      </c>
      <c r="D201" s="85" t="s">
        <v>22</v>
      </c>
      <c r="E201" s="86">
        <v>82.337400000000002</v>
      </c>
      <c r="F201" s="85" t="s">
        <v>32</v>
      </c>
      <c r="G201" s="90">
        <v>94.918999999999997</v>
      </c>
    </row>
    <row r="202" spans="1:7" x14ac:dyDescent="0.35">
      <c r="A202" s="88">
        <v>45450</v>
      </c>
      <c r="B202" s="73" t="s">
        <v>22</v>
      </c>
      <c r="C202" s="89">
        <v>78.150000000000006</v>
      </c>
      <c r="D202" s="73" t="s">
        <v>22</v>
      </c>
      <c r="E202" s="89">
        <v>81.588399999999993</v>
      </c>
      <c r="F202" s="73" t="s">
        <v>32</v>
      </c>
      <c r="G202" s="87">
        <v>94.206000000000003</v>
      </c>
    </row>
    <row r="203" spans="1:7" x14ac:dyDescent="0.35">
      <c r="A203" s="84">
        <v>45453</v>
      </c>
      <c r="B203" s="85" t="s">
        <v>22</v>
      </c>
      <c r="C203" s="86">
        <v>83.1</v>
      </c>
      <c r="D203" s="85" t="s">
        <v>22</v>
      </c>
      <c r="E203" s="86">
        <v>85.793499999999995</v>
      </c>
      <c r="F203" s="85" t="s">
        <v>32</v>
      </c>
      <c r="G203" s="90">
        <v>92.811999999999998</v>
      </c>
    </row>
    <row r="204" spans="1:7" x14ac:dyDescent="0.35">
      <c r="A204" s="88">
        <v>45454</v>
      </c>
      <c r="B204" s="73" t="s">
        <v>22</v>
      </c>
      <c r="C204" s="89">
        <v>81.545000000000002</v>
      </c>
      <c r="D204" s="73" t="s">
        <v>22</v>
      </c>
      <c r="E204" s="89">
        <v>84.1477</v>
      </c>
      <c r="F204" s="73" t="s">
        <v>32</v>
      </c>
      <c r="G204" s="87">
        <v>94.195999999999998</v>
      </c>
    </row>
    <row r="205" spans="1:7" x14ac:dyDescent="0.35">
      <c r="A205" s="84">
        <v>45455</v>
      </c>
      <c r="B205" s="85" t="s">
        <v>22</v>
      </c>
      <c r="C205" s="86">
        <v>84.1</v>
      </c>
      <c r="D205" s="85" t="s">
        <v>22</v>
      </c>
      <c r="E205" s="86">
        <v>86.925799999999995</v>
      </c>
      <c r="F205" s="85" t="s">
        <v>32</v>
      </c>
      <c r="G205" s="90">
        <v>96.343999999999994</v>
      </c>
    </row>
    <row r="206" spans="1:7" x14ac:dyDescent="0.35">
      <c r="A206" s="88">
        <v>45456</v>
      </c>
      <c r="B206" s="73" t="s">
        <v>22</v>
      </c>
      <c r="C206" s="89">
        <v>83.75</v>
      </c>
      <c r="D206" s="73" t="s">
        <v>22</v>
      </c>
      <c r="E206" s="89">
        <v>87.189700000000002</v>
      </c>
      <c r="F206" s="73" t="s">
        <v>32</v>
      </c>
      <c r="G206" s="87">
        <v>96.998999999999995</v>
      </c>
    </row>
    <row r="207" spans="1:7" x14ac:dyDescent="0.35">
      <c r="A207" s="84">
        <v>45457</v>
      </c>
      <c r="B207" s="85" t="s">
        <v>22</v>
      </c>
      <c r="C207" s="86">
        <v>83.5</v>
      </c>
      <c r="D207" s="85" t="s">
        <v>22</v>
      </c>
      <c r="E207" s="86">
        <v>87.15</v>
      </c>
      <c r="F207" s="85" t="s">
        <v>32</v>
      </c>
      <c r="G207" s="90">
        <v>103.68899999999999</v>
      </c>
    </row>
    <row r="208" spans="1:7" x14ac:dyDescent="0.35">
      <c r="A208" s="88">
        <v>45460</v>
      </c>
      <c r="B208" s="73" t="s">
        <v>22</v>
      </c>
      <c r="C208" s="89">
        <v>82</v>
      </c>
      <c r="D208" s="73" t="s">
        <v>22</v>
      </c>
      <c r="E208" s="89">
        <v>84.580200000000005</v>
      </c>
      <c r="F208" s="73" t="str">
        <f t="shared" ref="F208:G208" si="11">F207</f>
        <v>Jul-2024</v>
      </c>
      <c r="G208" s="73">
        <f t="shared" si="11"/>
        <v>103.68899999999999</v>
      </c>
    </row>
    <row r="209" spans="1:7" x14ac:dyDescent="0.35">
      <c r="A209" s="84">
        <v>45461</v>
      </c>
      <c r="B209" s="85" t="s">
        <v>22</v>
      </c>
      <c r="C209" s="86">
        <v>81.849999999999994</v>
      </c>
      <c r="D209" s="85" t="s">
        <v>22</v>
      </c>
      <c r="E209" s="86">
        <v>84.811599999999999</v>
      </c>
      <c r="F209" s="85" t="s">
        <v>33</v>
      </c>
      <c r="G209" s="90">
        <v>102.249</v>
      </c>
    </row>
    <row r="210" spans="1:7" x14ac:dyDescent="0.35">
      <c r="A210" s="88">
        <v>45462</v>
      </c>
      <c r="B210" s="73" t="s">
        <v>22</v>
      </c>
      <c r="C210" s="89">
        <v>83.5</v>
      </c>
      <c r="D210" s="73" t="s">
        <v>22</v>
      </c>
      <c r="E210" s="89">
        <v>86.357500000000002</v>
      </c>
      <c r="F210" s="73" t="s">
        <v>33</v>
      </c>
      <c r="G210" s="87">
        <v>97.754999999999995</v>
      </c>
    </row>
    <row r="211" spans="1:7" x14ac:dyDescent="0.35">
      <c r="A211" s="84">
        <v>45463</v>
      </c>
      <c r="B211" s="85" t="s">
        <v>22</v>
      </c>
      <c r="C211" s="86">
        <v>80.55</v>
      </c>
      <c r="D211" s="85" t="s">
        <v>22</v>
      </c>
      <c r="E211" s="86">
        <v>84.051400000000001</v>
      </c>
      <c r="F211" s="85" t="s">
        <v>33</v>
      </c>
      <c r="G211" s="90">
        <v>97.983000000000004</v>
      </c>
    </row>
    <row r="212" spans="1:7" x14ac:dyDescent="0.35">
      <c r="A212" s="88">
        <v>45464</v>
      </c>
      <c r="B212" s="73" t="s">
        <v>22</v>
      </c>
      <c r="C212" s="89">
        <v>80.400000000000006</v>
      </c>
      <c r="D212" s="73" t="s">
        <v>22</v>
      </c>
      <c r="E212" s="89">
        <v>84.322699999999998</v>
      </c>
      <c r="F212" s="73" t="s">
        <v>33</v>
      </c>
      <c r="G212" s="87">
        <v>99.025000000000006</v>
      </c>
    </row>
    <row r="213" spans="1:7" x14ac:dyDescent="0.35">
      <c r="A213" s="84">
        <v>45467</v>
      </c>
      <c r="B213" s="85" t="s">
        <v>22</v>
      </c>
      <c r="C213" s="86">
        <v>81.3</v>
      </c>
      <c r="D213" s="85" t="s">
        <v>22</v>
      </c>
      <c r="E213" s="86">
        <v>84.725499999999997</v>
      </c>
      <c r="F213" s="85" t="s">
        <v>33</v>
      </c>
      <c r="G213" s="90">
        <v>99.320999999999998</v>
      </c>
    </row>
    <row r="214" spans="1:7" x14ac:dyDescent="0.35">
      <c r="A214" s="88">
        <v>45468</v>
      </c>
      <c r="B214" s="73" t="s">
        <v>22</v>
      </c>
      <c r="C214" s="89">
        <v>82.55</v>
      </c>
      <c r="D214" s="73" t="s">
        <v>22</v>
      </c>
      <c r="E214" s="89">
        <v>85.782300000000006</v>
      </c>
      <c r="F214" s="73" t="s">
        <v>33</v>
      </c>
      <c r="G214" s="87">
        <v>98.536000000000001</v>
      </c>
    </row>
    <row r="215" spans="1:7" x14ac:dyDescent="0.35">
      <c r="A215" s="84">
        <v>45469</v>
      </c>
      <c r="B215" s="85" t="s">
        <v>22</v>
      </c>
      <c r="C215" s="86">
        <v>79.599999999999994</v>
      </c>
      <c r="D215" s="85" t="s">
        <v>22</v>
      </c>
      <c r="E215" s="86">
        <v>83.5167</v>
      </c>
      <c r="F215" s="85" t="s">
        <v>33</v>
      </c>
      <c r="G215" s="90">
        <v>99.298000000000002</v>
      </c>
    </row>
    <row r="216" spans="1:7" x14ac:dyDescent="0.35">
      <c r="A216" s="88">
        <v>45470</v>
      </c>
      <c r="B216" s="73" t="s">
        <v>22</v>
      </c>
      <c r="C216" s="89">
        <v>79.75</v>
      </c>
      <c r="D216" s="73" t="s">
        <v>22</v>
      </c>
      <c r="E216" s="89">
        <v>84.267899999999997</v>
      </c>
      <c r="F216" s="73" t="s">
        <v>33</v>
      </c>
      <c r="G216" s="87">
        <v>100.655</v>
      </c>
    </row>
    <row r="217" spans="1:7" x14ac:dyDescent="0.35">
      <c r="A217" s="84">
        <v>45471</v>
      </c>
      <c r="B217" s="85" t="s">
        <v>22</v>
      </c>
      <c r="C217" s="86">
        <v>79.75</v>
      </c>
      <c r="D217" s="85" t="s">
        <v>22</v>
      </c>
      <c r="E217" s="86">
        <v>84.355800000000002</v>
      </c>
      <c r="F217" s="85" t="s">
        <v>33</v>
      </c>
      <c r="G217" s="90">
        <v>100.36199999999999</v>
      </c>
    </row>
    <row r="218" spans="1:7" x14ac:dyDescent="0.35">
      <c r="A218" s="88">
        <v>45474</v>
      </c>
      <c r="B218" s="73" t="s">
        <v>22</v>
      </c>
      <c r="C218" s="89">
        <v>78.8</v>
      </c>
      <c r="D218" s="73" t="s">
        <v>22</v>
      </c>
      <c r="E218" s="89">
        <v>82.057900000000004</v>
      </c>
      <c r="F218" s="73" t="s">
        <v>33</v>
      </c>
      <c r="G218" s="87">
        <v>98.840999999999994</v>
      </c>
    </row>
    <row r="219" spans="1:7" x14ac:dyDescent="0.35">
      <c r="A219" s="84">
        <v>45475</v>
      </c>
      <c r="B219" s="85" t="s">
        <v>22</v>
      </c>
      <c r="C219" s="86">
        <v>78.56</v>
      </c>
      <c r="D219" s="85" t="s">
        <v>22</v>
      </c>
      <c r="E219" s="86">
        <v>82.222200000000001</v>
      </c>
      <c r="F219" s="85" t="s">
        <v>33</v>
      </c>
      <c r="G219" s="90">
        <v>98.906999999999996</v>
      </c>
    </row>
    <row r="220" spans="1:7" x14ac:dyDescent="0.35">
      <c r="A220" s="88">
        <v>45476</v>
      </c>
      <c r="B220" s="73" t="s">
        <v>22</v>
      </c>
      <c r="C220" s="89">
        <v>75.95</v>
      </c>
      <c r="D220" s="73" t="s">
        <v>22</v>
      </c>
      <c r="E220" s="89">
        <v>80.416600000000003</v>
      </c>
      <c r="F220" s="73" t="s">
        <v>33</v>
      </c>
      <c r="G220" s="87">
        <v>97.644000000000005</v>
      </c>
    </row>
    <row r="221" spans="1:7" x14ac:dyDescent="0.35">
      <c r="A221" s="84">
        <v>45477</v>
      </c>
      <c r="B221" s="85" t="s">
        <v>22</v>
      </c>
      <c r="C221" s="86">
        <v>78.25</v>
      </c>
      <c r="D221" s="85" t="s">
        <v>22</v>
      </c>
      <c r="E221" s="86">
        <v>82.098100000000002</v>
      </c>
      <c r="F221" s="85" t="s">
        <v>33</v>
      </c>
      <c r="G221" s="90">
        <v>93.451999999999998</v>
      </c>
    </row>
    <row r="222" spans="1:7" x14ac:dyDescent="0.35">
      <c r="A222" s="88">
        <v>45478</v>
      </c>
      <c r="B222" s="73" t="s">
        <v>22</v>
      </c>
      <c r="C222" s="89">
        <v>77.849999999999994</v>
      </c>
      <c r="D222" s="73" t="s">
        <v>22</v>
      </c>
      <c r="E222" s="89">
        <v>80.720299999999995</v>
      </c>
      <c r="F222" s="73" t="s">
        <v>33</v>
      </c>
      <c r="G222" s="87">
        <v>92.9</v>
      </c>
    </row>
    <row r="223" spans="1:7" x14ac:dyDescent="0.35">
      <c r="A223" s="84">
        <v>45481</v>
      </c>
      <c r="B223" s="85" t="s">
        <v>22</v>
      </c>
      <c r="C223" s="86">
        <v>74.3</v>
      </c>
      <c r="D223" s="85" t="s">
        <v>22</v>
      </c>
      <c r="E223" s="86">
        <v>78.198499999999996</v>
      </c>
      <c r="F223" s="85" t="s">
        <v>33</v>
      </c>
      <c r="G223" s="90">
        <v>92.695999999999998</v>
      </c>
    </row>
    <row r="224" spans="1:7" x14ac:dyDescent="0.35">
      <c r="A224" s="88">
        <v>45482</v>
      </c>
      <c r="B224" s="73" t="s">
        <v>22</v>
      </c>
      <c r="C224" s="89">
        <v>71.95</v>
      </c>
      <c r="D224" s="73" t="s">
        <v>22</v>
      </c>
      <c r="E224" s="89">
        <v>76.272800000000004</v>
      </c>
      <c r="F224" s="73" t="s">
        <v>33</v>
      </c>
      <c r="G224" s="87">
        <v>92.48</v>
      </c>
    </row>
    <row r="225" spans="1:7" x14ac:dyDescent="0.35">
      <c r="A225" s="84">
        <v>45483</v>
      </c>
      <c r="B225" s="85" t="s">
        <v>22</v>
      </c>
      <c r="C225" s="86">
        <v>70.55</v>
      </c>
      <c r="D225" s="85" t="s">
        <v>22</v>
      </c>
      <c r="E225" s="86">
        <v>75.287400000000005</v>
      </c>
      <c r="F225" s="85" t="s">
        <v>33</v>
      </c>
      <c r="G225" s="90">
        <v>89.977000000000004</v>
      </c>
    </row>
    <row r="226" spans="1:7" x14ac:dyDescent="0.35">
      <c r="A226" s="88">
        <v>45484</v>
      </c>
      <c r="B226" s="73" t="s">
        <v>22</v>
      </c>
      <c r="C226" s="89">
        <v>72.194999999999993</v>
      </c>
      <c r="D226" s="73" t="s">
        <v>22</v>
      </c>
      <c r="E226" s="89">
        <v>76.023899999999998</v>
      </c>
      <c r="F226" s="73" t="s">
        <v>33</v>
      </c>
      <c r="G226" s="87">
        <v>89.507000000000005</v>
      </c>
    </row>
    <row r="227" spans="1:7" x14ac:dyDescent="0.35">
      <c r="A227" s="84">
        <v>45485</v>
      </c>
      <c r="B227" s="85" t="s">
        <v>22</v>
      </c>
      <c r="C227" s="86">
        <v>73.5</v>
      </c>
      <c r="D227" s="85" t="s">
        <v>22</v>
      </c>
      <c r="E227" s="86">
        <v>77.457499999999996</v>
      </c>
      <c r="F227" s="85" t="s">
        <v>33</v>
      </c>
      <c r="G227" s="90">
        <v>88.997</v>
      </c>
    </row>
    <row r="228" spans="1:7" x14ac:dyDescent="0.35">
      <c r="A228" s="88">
        <v>45488</v>
      </c>
      <c r="B228" s="73" t="s">
        <v>22</v>
      </c>
      <c r="C228" s="89">
        <v>71.8</v>
      </c>
      <c r="D228" s="73" t="s">
        <v>22</v>
      </c>
      <c r="E228" s="89">
        <v>76.543800000000005</v>
      </c>
      <c r="F228" s="73" t="s">
        <v>33</v>
      </c>
      <c r="G228" s="87">
        <v>90.103999999999999</v>
      </c>
    </row>
    <row r="229" spans="1:7" x14ac:dyDescent="0.35">
      <c r="A229" s="84">
        <v>45489</v>
      </c>
      <c r="B229" s="85" t="s">
        <v>22</v>
      </c>
      <c r="C229" s="86">
        <v>76</v>
      </c>
      <c r="D229" s="85" t="s">
        <v>22</v>
      </c>
      <c r="E229" s="86">
        <v>80.499200000000002</v>
      </c>
      <c r="F229" s="85" t="s">
        <v>157</v>
      </c>
      <c r="G229" s="90">
        <v>91.944000000000003</v>
      </c>
    </row>
    <row r="230" spans="1:7" x14ac:dyDescent="0.35">
      <c r="A230" s="88">
        <v>45490</v>
      </c>
      <c r="B230" s="73" t="s">
        <v>22</v>
      </c>
      <c r="C230" s="89">
        <v>73.3</v>
      </c>
      <c r="D230" s="73" t="s">
        <v>22</v>
      </c>
      <c r="E230" s="89">
        <v>77.726900000000001</v>
      </c>
      <c r="F230" s="73" t="s">
        <v>157</v>
      </c>
      <c r="G230" s="87">
        <v>92.269000000000005</v>
      </c>
    </row>
    <row r="231" spans="1:7" x14ac:dyDescent="0.35">
      <c r="A231" s="84">
        <v>45491</v>
      </c>
      <c r="B231" s="85" t="s">
        <v>22</v>
      </c>
      <c r="C231" s="86">
        <v>74.5</v>
      </c>
      <c r="D231" s="85" t="s">
        <v>22</v>
      </c>
      <c r="E231" s="86">
        <v>79.224999999999994</v>
      </c>
      <c r="F231" s="85" t="s">
        <v>157</v>
      </c>
      <c r="G231" s="90">
        <v>93.600999999999999</v>
      </c>
    </row>
    <row r="232" spans="1:7" x14ac:dyDescent="0.35">
      <c r="A232" s="88">
        <v>45492</v>
      </c>
      <c r="B232" s="73" t="s">
        <v>22</v>
      </c>
      <c r="C232" s="89">
        <v>73.39</v>
      </c>
      <c r="D232" s="73" t="s">
        <v>22</v>
      </c>
      <c r="E232" s="89">
        <v>78.115200000000002</v>
      </c>
      <c r="F232" s="73" t="s">
        <v>157</v>
      </c>
      <c r="G232" s="87">
        <v>94.361999999999995</v>
      </c>
    </row>
    <row r="233" spans="1:7" x14ac:dyDescent="0.35">
      <c r="A233" s="84">
        <v>45495</v>
      </c>
      <c r="B233" s="85" t="s">
        <v>22</v>
      </c>
      <c r="C233" s="86">
        <v>73</v>
      </c>
      <c r="D233" s="85" t="s">
        <v>22</v>
      </c>
      <c r="E233" s="86">
        <v>78.280699999999996</v>
      </c>
      <c r="F233" s="85" t="s">
        <v>157</v>
      </c>
      <c r="G233" s="90">
        <v>93.653000000000006</v>
      </c>
    </row>
    <row r="234" spans="1:7" x14ac:dyDescent="0.35">
      <c r="A234" s="88">
        <v>45496</v>
      </c>
      <c r="B234" s="73" t="s">
        <v>22</v>
      </c>
      <c r="C234" s="89">
        <v>72.349999999999994</v>
      </c>
      <c r="D234" s="73" t="s">
        <v>22</v>
      </c>
      <c r="E234" s="89">
        <v>76.864599999999996</v>
      </c>
      <c r="F234" s="73" t="s">
        <v>157</v>
      </c>
      <c r="G234" s="87">
        <v>93.171000000000006</v>
      </c>
    </row>
    <row r="235" spans="1:7" x14ac:dyDescent="0.35">
      <c r="A235" s="84">
        <v>45497</v>
      </c>
      <c r="B235" s="85" t="s">
        <v>22</v>
      </c>
      <c r="C235" s="86">
        <v>74.8</v>
      </c>
      <c r="D235" s="85" t="s">
        <v>22</v>
      </c>
      <c r="E235" s="86">
        <v>80.451099999999997</v>
      </c>
      <c r="F235" s="85" t="s">
        <v>157</v>
      </c>
      <c r="G235" s="90">
        <v>93.56</v>
      </c>
    </row>
    <row r="236" spans="1:7" x14ac:dyDescent="0.35">
      <c r="A236" s="88">
        <v>45498</v>
      </c>
      <c r="B236" s="73" t="s">
        <v>22</v>
      </c>
      <c r="C236" s="89">
        <v>73</v>
      </c>
      <c r="D236" s="73" t="s">
        <v>22</v>
      </c>
      <c r="E236" s="89">
        <v>78.629099999999994</v>
      </c>
      <c r="F236" s="73" t="s">
        <v>157</v>
      </c>
      <c r="G236" s="87">
        <v>94.105000000000004</v>
      </c>
    </row>
    <row r="237" spans="1:7" x14ac:dyDescent="0.35">
      <c r="A237" s="84">
        <v>45499</v>
      </c>
      <c r="B237" s="85" t="s">
        <v>22</v>
      </c>
      <c r="C237" s="86">
        <v>75.2</v>
      </c>
      <c r="D237" s="85" t="s">
        <v>22</v>
      </c>
      <c r="E237" s="86">
        <v>79.985799999999998</v>
      </c>
      <c r="F237" s="85" t="s">
        <v>157</v>
      </c>
      <c r="G237" s="90">
        <v>94.141000000000005</v>
      </c>
    </row>
    <row r="238" spans="1:7" x14ac:dyDescent="0.35">
      <c r="A238" s="88">
        <v>45502</v>
      </c>
      <c r="B238" s="73" t="s">
        <v>22</v>
      </c>
      <c r="C238" s="89">
        <v>78.2</v>
      </c>
      <c r="D238" s="73" t="s">
        <v>22</v>
      </c>
      <c r="E238" s="89">
        <v>82.909700000000001</v>
      </c>
      <c r="F238" s="73" t="s">
        <v>157</v>
      </c>
      <c r="G238" s="87">
        <v>94.941999999999993</v>
      </c>
    </row>
    <row r="239" spans="1:7" x14ac:dyDescent="0.35">
      <c r="A239" s="84">
        <v>45503</v>
      </c>
      <c r="B239" s="85" t="s">
        <v>22</v>
      </c>
      <c r="C239" s="86">
        <v>79.174999999999997</v>
      </c>
      <c r="D239" s="85" t="s">
        <v>22</v>
      </c>
      <c r="E239" s="86">
        <v>84.226500000000001</v>
      </c>
      <c r="F239" s="85" t="s">
        <v>157</v>
      </c>
      <c r="G239" s="90">
        <v>96.156999999999996</v>
      </c>
    </row>
    <row r="240" spans="1:7" x14ac:dyDescent="0.35">
      <c r="A240" s="88">
        <v>45504</v>
      </c>
      <c r="B240" s="73" t="s">
        <v>22</v>
      </c>
      <c r="C240" s="89">
        <v>82</v>
      </c>
      <c r="D240" s="73" t="s">
        <v>22</v>
      </c>
      <c r="E240" s="89">
        <v>86.190100000000001</v>
      </c>
      <c r="F240" s="73" t="s">
        <v>157</v>
      </c>
      <c r="G240" s="87">
        <v>96.905000000000001</v>
      </c>
    </row>
    <row r="241" spans="1:7" x14ac:dyDescent="0.35">
      <c r="A241" s="84">
        <v>45505</v>
      </c>
      <c r="B241" s="85" t="s">
        <v>22</v>
      </c>
      <c r="C241" s="86">
        <v>84.15</v>
      </c>
      <c r="D241" s="85" t="s">
        <v>22</v>
      </c>
      <c r="E241" s="86">
        <v>89.171300000000002</v>
      </c>
      <c r="F241" s="85" t="s">
        <v>157</v>
      </c>
      <c r="G241" s="90">
        <v>98.664000000000001</v>
      </c>
    </row>
    <row r="242" spans="1:7" x14ac:dyDescent="0.35">
      <c r="A242" s="88">
        <v>45506</v>
      </c>
      <c r="B242" s="73" t="s">
        <v>22</v>
      </c>
      <c r="C242" s="89">
        <v>83</v>
      </c>
      <c r="D242" s="73" t="s">
        <v>22</v>
      </c>
      <c r="E242" s="89">
        <v>90.529700000000005</v>
      </c>
      <c r="F242" s="73" t="s">
        <v>157</v>
      </c>
      <c r="G242" s="87">
        <v>99.808999999999997</v>
      </c>
    </row>
    <row r="243" spans="1:7" x14ac:dyDescent="0.35">
      <c r="A243" s="84">
        <v>45509</v>
      </c>
      <c r="B243" s="85" t="s">
        <v>22</v>
      </c>
      <c r="C243" s="86">
        <v>78.25</v>
      </c>
      <c r="D243" s="85" t="s">
        <v>22</v>
      </c>
      <c r="E243" s="86">
        <v>88.586200000000005</v>
      </c>
      <c r="F243" s="85" t="s">
        <v>157</v>
      </c>
      <c r="G243" s="90">
        <v>100.473</v>
      </c>
    </row>
    <row r="244" spans="1:7" x14ac:dyDescent="0.35">
      <c r="A244" s="88">
        <v>45510</v>
      </c>
      <c r="B244" s="73" t="s">
        <v>22</v>
      </c>
      <c r="C244" s="89">
        <v>79.900000000000006</v>
      </c>
      <c r="D244" s="73" t="s">
        <v>22</v>
      </c>
      <c r="E244" s="89">
        <v>90.725700000000003</v>
      </c>
      <c r="F244" s="73" t="s">
        <v>157</v>
      </c>
      <c r="G244" s="87">
        <v>100.116</v>
      </c>
    </row>
    <row r="245" spans="1:7" x14ac:dyDescent="0.35">
      <c r="A245" s="84">
        <v>45511</v>
      </c>
      <c r="B245" s="85" t="s">
        <v>22</v>
      </c>
      <c r="C245" s="86">
        <v>82.65</v>
      </c>
      <c r="D245" s="85" t="s">
        <v>22</v>
      </c>
      <c r="E245" s="86">
        <v>95.772000000000006</v>
      </c>
      <c r="F245" s="85" t="s">
        <v>157</v>
      </c>
      <c r="G245" s="90">
        <v>99.168000000000006</v>
      </c>
    </row>
    <row r="246" spans="1:7" x14ac:dyDescent="0.35">
      <c r="A246" s="88">
        <v>45512</v>
      </c>
      <c r="B246" s="73" t="s">
        <v>22</v>
      </c>
      <c r="C246" s="89">
        <v>78</v>
      </c>
      <c r="D246" s="73" t="s">
        <v>22</v>
      </c>
      <c r="E246" s="89">
        <v>98.674400000000006</v>
      </c>
      <c r="F246" s="73" t="s">
        <v>157</v>
      </c>
      <c r="G246" s="87">
        <v>101.995</v>
      </c>
    </row>
    <row r="247" spans="1:7" x14ac:dyDescent="0.35">
      <c r="A247" s="84">
        <v>45513</v>
      </c>
      <c r="B247" s="85" t="s">
        <v>22</v>
      </c>
      <c r="C247" s="86">
        <v>81.45</v>
      </c>
      <c r="D247" s="85" t="s">
        <v>22</v>
      </c>
      <c r="E247" s="86">
        <v>98.024600000000007</v>
      </c>
      <c r="F247" s="85" t="str">
        <f t="shared" ref="F247:G247" si="12">F246</f>
        <v>Sep-2024</v>
      </c>
      <c r="G247" s="85">
        <f t="shared" si="12"/>
        <v>101.995</v>
      </c>
    </row>
    <row r="248" spans="1:7" x14ac:dyDescent="0.35">
      <c r="A248" s="88">
        <v>45516</v>
      </c>
      <c r="B248" s="73" t="s">
        <v>22</v>
      </c>
      <c r="C248" s="89">
        <v>85</v>
      </c>
      <c r="D248" s="73" t="s">
        <v>22</v>
      </c>
      <c r="E248" s="89">
        <v>97.297499999999999</v>
      </c>
      <c r="F248" s="73" t="s">
        <v>157</v>
      </c>
      <c r="G248" s="87">
        <v>102.58499999999999</v>
      </c>
    </row>
    <row r="249" spans="1:7" x14ac:dyDescent="0.35">
      <c r="A249" s="84">
        <v>45517</v>
      </c>
      <c r="B249" s="85" t="s">
        <v>22</v>
      </c>
      <c r="C249" s="86">
        <v>83.2</v>
      </c>
      <c r="D249" s="85" t="s">
        <v>22</v>
      </c>
      <c r="E249" s="86">
        <v>95.596599999999995</v>
      </c>
      <c r="F249" s="85" t="s">
        <v>157</v>
      </c>
      <c r="G249" s="90">
        <v>106.26900000000001</v>
      </c>
    </row>
    <row r="250" spans="1:7" x14ac:dyDescent="0.35">
      <c r="A250" s="88">
        <v>45518</v>
      </c>
      <c r="B250" s="73" t="s">
        <v>22</v>
      </c>
      <c r="C250" s="89">
        <v>78</v>
      </c>
      <c r="D250" s="73" t="s">
        <v>22</v>
      </c>
      <c r="E250" s="89">
        <v>96.340400000000002</v>
      </c>
      <c r="F250" s="73" t="s">
        <v>157</v>
      </c>
      <c r="G250" s="87">
        <v>103.86199999999999</v>
      </c>
    </row>
    <row r="251" spans="1:7" x14ac:dyDescent="0.35">
      <c r="A251" s="84">
        <v>45519</v>
      </c>
      <c r="B251" s="85" t="s">
        <v>22</v>
      </c>
      <c r="C251" s="86">
        <v>77.75</v>
      </c>
      <c r="D251" s="85" t="s">
        <v>22</v>
      </c>
      <c r="E251" s="86">
        <v>97.177300000000002</v>
      </c>
      <c r="F251" s="85" t="s">
        <v>157</v>
      </c>
      <c r="G251" s="90">
        <v>105.262</v>
      </c>
    </row>
    <row r="252" spans="1:7" x14ac:dyDescent="0.35">
      <c r="A252" s="88">
        <v>45520</v>
      </c>
      <c r="B252" s="73" t="s">
        <v>22</v>
      </c>
      <c r="C252" s="89">
        <v>78.8</v>
      </c>
      <c r="D252" s="73" t="s">
        <v>22</v>
      </c>
      <c r="E252" s="89">
        <v>97.494699999999995</v>
      </c>
      <c r="F252" s="73" t="s">
        <v>263</v>
      </c>
      <c r="G252" s="87">
        <v>103.988</v>
      </c>
    </row>
    <row r="253" spans="1:7" x14ac:dyDescent="0.35">
      <c r="A253" s="84">
        <v>45523</v>
      </c>
      <c r="B253" s="85" t="s">
        <v>22</v>
      </c>
      <c r="C253" s="86">
        <v>88.3</v>
      </c>
      <c r="D253" s="85" t="s">
        <v>22</v>
      </c>
      <c r="E253" s="86">
        <v>98.040099999999995</v>
      </c>
      <c r="F253" s="85" t="s">
        <v>263</v>
      </c>
      <c r="G253" s="90">
        <v>104.43600000000001</v>
      </c>
    </row>
    <row r="254" spans="1:7" x14ac:dyDescent="0.35">
      <c r="A254" s="88">
        <v>45524</v>
      </c>
      <c r="B254" s="73" t="s">
        <v>22</v>
      </c>
      <c r="C254" s="89">
        <v>83.75</v>
      </c>
      <c r="D254" s="73" t="s">
        <v>22</v>
      </c>
      <c r="E254" s="89">
        <v>92.865799999999993</v>
      </c>
      <c r="F254" s="73" t="s">
        <v>263</v>
      </c>
      <c r="G254" s="87">
        <v>104.532</v>
      </c>
    </row>
    <row r="255" spans="1:7" x14ac:dyDescent="0.35">
      <c r="A255" s="84">
        <v>45525</v>
      </c>
      <c r="B255" s="85" t="s">
        <v>22</v>
      </c>
      <c r="C255" s="86">
        <v>83.5</v>
      </c>
      <c r="D255" s="85" t="s">
        <v>22</v>
      </c>
      <c r="E255" s="86">
        <v>90.918199999999999</v>
      </c>
      <c r="F255" s="85" t="s">
        <v>263</v>
      </c>
      <c r="G255" s="90">
        <v>103.4</v>
      </c>
    </row>
    <row r="256" spans="1:7" x14ac:dyDescent="0.35">
      <c r="A256" s="88">
        <v>45526</v>
      </c>
      <c r="B256" s="73" t="s">
        <v>22</v>
      </c>
      <c r="C256" s="89">
        <v>85</v>
      </c>
      <c r="D256" s="73" t="s">
        <v>22</v>
      </c>
      <c r="E256" s="89">
        <v>89.555700000000002</v>
      </c>
      <c r="F256" s="73" t="s">
        <v>263</v>
      </c>
      <c r="G256" s="87">
        <v>102.117</v>
      </c>
    </row>
    <row r="257" spans="1:7" x14ac:dyDescent="0.35">
      <c r="A257" s="84">
        <v>45527</v>
      </c>
      <c r="B257" s="85" t="s">
        <v>22</v>
      </c>
      <c r="C257" s="86">
        <v>86.7</v>
      </c>
      <c r="D257" s="85" t="s">
        <v>22</v>
      </c>
      <c r="E257" s="86">
        <v>91.049800000000005</v>
      </c>
      <c r="F257" s="85" t="s">
        <v>263</v>
      </c>
      <c r="G257" s="90">
        <v>103.10299999999999</v>
      </c>
    </row>
    <row r="258" spans="1:7" x14ac:dyDescent="0.35">
      <c r="A258" s="88">
        <v>45530</v>
      </c>
      <c r="B258" s="73" t="str">
        <f t="shared" ref="B258:E258" si="13">B257</f>
        <v>day-ahead</v>
      </c>
      <c r="C258" s="73">
        <f t="shared" si="13"/>
        <v>86.7</v>
      </c>
      <c r="D258" s="73" t="str">
        <f t="shared" si="13"/>
        <v>day-ahead</v>
      </c>
      <c r="E258" s="73">
        <f t="shared" si="13"/>
        <v>91.049800000000005</v>
      </c>
      <c r="F258" s="73" t="s">
        <v>263</v>
      </c>
      <c r="G258" s="87">
        <v>103.119</v>
      </c>
    </row>
    <row r="259" spans="1:7" x14ac:dyDescent="0.35">
      <c r="A259" s="84">
        <v>45531</v>
      </c>
      <c r="B259" s="85" t="s">
        <v>22</v>
      </c>
      <c r="C259" s="86">
        <v>90.5</v>
      </c>
      <c r="D259" s="85" t="s">
        <v>22</v>
      </c>
      <c r="E259" s="86">
        <v>94.706599999999995</v>
      </c>
      <c r="F259" s="85" t="s">
        <v>263</v>
      </c>
      <c r="G259" s="90">
        <v>102.571</v>
      </c>
    </row>
    <row r="260" spans="1:7" x14ac:dyDescent="0.35">
      <c r="A260" s="88">
        <v>45532</v>
      </c>
      <c r="B260" s="73" t="s">
        <v>22</v>
      </c>
      <c r="C260" s="89">
        <v>92.9</v>
      </c>
      <c r="D260" s="73" t="s">
        <v>22</v>
      </c>
      <c r="E260" s="89">
        <v>95.768000000000001</v>
      </c>
      <c r="F260" s="73" t="s">
        <v>263</v>
      </c>
      <c r="G260" s="87">
        <v>103.074</v>
      </c>
    </row>
    <row r="261" spans="1:7" x14ac:dyDescent="0.35">
      <c r="A261" s="84">
        <v>45533</v>
      </c>
      <c r="B261" s="85" t="s">
        <v>22</v>
      </c>
      <c r="C261" s="86">
        <v>90.55</v>
      </c>
      <c r="D261" s="85" t="s">
        <v>22</v>
      </c>
      <c r="E261" s="86">
        <v>95.816000000000003</v>
      </c>
      <c r="F261" s="85" t="s">
        <v>263</v>
      </c>
      <c r="G261" s="90">
        <v>103.988</v>
      </c>
    </row>
    <row r="262" spans="1:7" x14ac:dyDescent="0.35">
      <c r="A262" s="88">
        <v>45534</v>
      </c>
      <c r="B262" s="73" t="s">
        <v>22</v>
      </c>
      <c r="C262" s="89">
        <v>94.25</v>
      </c>
      <c r="D262" s="73" t="s">
        <v>22</v>
      </c>
      <c r="E262" s="89">
        <v>96.473100000000002</v>
      </c>
      <c r="F262" s="73" t="s">
        <v>263</v>
      </c>
      <c r="G262" s="87">
        <v>104.514</v>
      </c>
    </row>
    <row r="263" spans="1:7" x14ac:dyDescent="0.35">
      <c r="A263" s="84">
        <v>45537</v>
      </c>
      <c r="B263" s="85" t="s">
        <v>22</v>
      </c>
      <c r="C263" s="86">
        <v>92.8</v>
      </c>
      <c r="D263" s="85" t="s">
        <v>22</v>
      </c>
      <c r="E263" s="86">
        <v>95.2851</v>
      </c>
      <c r="F263" s="85" t="s">
        <v>263</v>
      </c>
      <c r="G263" s="90">
        <v>104.666</v>
      </c>
    </row>
    <row r="264" spans="1:7" x14ac:dyDescent="0.35">
      <c r="A264" s="88">
        <v>45538</v>
      </c>
      <c r="B264" s="73" t="s">
        <v>22</v>
      </c>
      <c r="C264" s="89">
        <v>88.9</v>
      </c>
      <c r="D264" s="73" t="s">
        <v>22</v>
      </c>
      <c r="E264" s="89">
        <v>91.669600000000003</v>
      </c>
      <c r="F264" s="73" t="s">
        <v>263</v>
      </c>
      <c r="G264" s="87">
        <v>104.45</v>
      </c>
    </row>
  </sheetData>
  <mergeCells count="3">
    <mergeCell ref="B3:C3"/>
    <mergeCell ref="D3:E3"/>
    <mergeCell ref="F3:G3"/>
  </mergeCells>
  <phoneticPr fontId="11" type="noConversion"/>
  <hyperlinks>
    <hyperlink ref="A1" location="Contents!A1" display="Back to contents page" xr:uid="{A4F2C561-886E-4199-A2B4-A94BB175ED5E}"/>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08707-25CC-49D3-8627-A03A0B9A8037}">
  <sheetPr codeName="Sheet16"/>
  <dimension ref="A1:G4"/>
  <sheetViews>
    <sheetView zoomScaleNormal="100" workbookViewId="0">
      <selection activeCell="A3" sqref="A3:E3"/>
    </sheetView>
  </sheetViews>
  <sheetFormatPr defaultRowHeight="14.5" x14ac:dyDescent="0.35"/>
  <cols>
    <col min="1" max="1" width="9.453125" bestFit="1" customWidth="1"/>
    <col min="2" max="5" width="11.453125" bestFit="1" customWidth="1"/>
  </cols>
  <sheetData>
    <row r="1" spans="1:7" x14ac:dyDescent="0.35">
      <c r="A1" s="34" t="s">
        <v>298</v>
      </c>
    </row>
    <row r="2" spans="1:7" x14ac:dyDescent="0.35">
      <c r="A2" t="s">
        <v>105</v>
      </c>
      <c r="G2" t="s">
        <v>143</v>
      </c>
    </row>
    <row r="3" spans="1:7" ht="28" x14ac:dyDescent="0.35">
      <c r="A3" s="72" t="s">
        <v>66</v>
      </c>
      <c r="B3" s="72" t="s">
        <v>119</v>
      </c>
      <c r="C3" s="72" t="s">
        <v>118</v>
      </c>
      <c r="D3" s="72" t="s">
        <v>260</v>
      </c>
      <c r="E3" s="72" t="s">
        <v>261</v>
      </c>
    </row>
    <row r="4" spans="1:7" x14ac:dyDescent="0.35">
      <c r="A4" s="93" t="s">
        <v>12</v>
      </c>
      <c r="B4" s="94">
        <v>8.6526412700000002</v>
      </c>
      <c r="C4" s="94">
        <v>15.798458585000001</v>
      </c>
      <c r="D4" s="94">
        <v>8.3000000000000007</v>
      </c>
      <c r="E4" s="95">
        <v>10.7</v>
      </c>
    </row>
  </sheetData>
  <hyperlinks>
    <hyperlink ref="A1" location="Contents!A1" display="Back to contents page" xr:uid="{7C512DFB-AAC8-4E57-9C6A-3E824EBB3F37}"/>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2F9E9-3525-43ED-947C-C997BFB7D43D}">
  <sheetPr codeName="Sheet17"/>
  <dimension ref="A1:Z30"/>
  <sheetViews>
    <sheetView zoomScaleNormal="100" workbookViewId="0">
      <selection activeCell="B3" sqref="B3:F3"/>
    </sheetView>
  </sheetViews>
  <sheetFormatPr defaultRowHeight="14.5" x14ac:dyDescent="0.35"/>
  <cols>
    <col min="5" max="5" width="22.81640625" customWidth="1"/>
    <col min="23" max="23" width="20.54296875" bestFit="1" customWidth="1"/>
  </cols>
  <sheetData>
    <row r="1" spans="1:26" x14ac:dyDescent="0.35">
      <c r="A1" s="34" t="s">
        <v>298</v>
      </c>
      <c r="C1" s="34"/>
    </row>
    <row r="3" spans="1:26" ht="56" x14ac:dyDescent="0.35">
      <c r="B3" s="72" t="s">
        <v>163</v>
      </c>
      <c r="C3" s="72" t="s">
        <v>164</v>
      </c>
      <c r="D3" s="72" t="s">
        <v>165</v>
      </c>
      <c r="E3" s="72" t="s">
        <v>166</v>
      </c>
      <c r="F3" s="72" t="s">
        <v>167</v>
      </c>
    </row>
    <row r="4" spans="1:26" x14ac:dyDescent="0.35">
      <c r="B4" s="57">
        <v>2.2999999999999998</v>
      </c>
      <c r="C4" s="57">
        <v>5.8</v>
      </c>
      <c r="D4" s="57" t="s">
        <v>34</v>
      </c>
      <c r="E4" s="96">
        <v>11.247780925401324</v>
      </c>
      <c r="F4" s="96">
        <v>6.2515580736543912</v>
      </c>
      <c r="J4" t="s">
        <v>144</v>
      </c>
      <c r="Y4" s="10"/>
      <c r="Z4" s="10"/>
    </row>
    <row r="5" spans="1:26" x14ac:dyDescent="0.35">
      <c r="B5" s="57">
        <v>6.25</v>
      </c>
      <c r="C5" s="57">
        <v>5.15</v>
      </c>
      <c r="D5" s="57" t="s">
        <v>35</v>
      </c>
      <c r="E5" s="96">
        <v>1.9940824677368589</v>
      </c>
      <c r="F5" s="96">
        <v>0.56310985206169339</v>
      </c>
      <c r="Y5" s="10"/>
      <c r="Z5" s="10"/>
    </row>
    <row r="6" spans="1:26" x14ac:dyDescent="0.35">
      <c r="B6" s="57">
        <v>5.2</v>
      </c>
      <c r="C6" s="57">
        <v>3.4</v>
      </c>
      <c r="D6" s="57" t="s">
        <v>36</v>
      </c>
      <c r="E6" s="96">
        <v>1.0166824047843879</v>
      </c>
      <c r="F6" s="96">
        <v>0.20169971671388104</v>
      </c>
      <c r="Y6" s="10"/>
      <c r="Z6" s="10"/>
    </row>
    <row r="7" spans="1:26" x14ac:dyDescent="0.35">
      <c r="B7" s="57">
        <v>2.9</v>
      </c>
      <c r="C7" s="57">
        <v>3.5</v>
      </c>
      <c r="D7" s="57" t="s">
        <v>37</v>
      </c>
      <c r="E7" s="96">
        <v>1.3947119924457037</v>
      </c>
      <c r="F7" s="96">
        <v>1.1968523764557761</v>
      </c>
      <c r="Y7" s="10"/>
      <c r="Z7" s="10"/>
    </row>
    <row r="8" spans="1:26" x14ac:dyDescent="0.35">
      <c r="B8" s="57">
        <v>5</v>
      </c>
      <c r="C8" s="57">
        <v>7.1</v>
      </c>
      <c r="D8" s="57" t="s">
        <v>38</v>
      </c>
      <c r="E8" s="96">
        <v>0.27283600881334591</v>
      </c>
      <c r="F8" s="96">
        <v>0.18633931381806737</v>
      </c>
      <c r="Y8" s="10"/>
      <c r="Z8" s="10"/>
    </row>
    <row r="9" spans="1:26" x14ac:dyDescent="0.35">
      <c r="B9" s="57">
        <v>5</v>
      </c>
      <c r="C9" s="57">
        <v>4.0999999999999996</v>
      </c>
      <c r="D9" s="57" t="s">
        <v>39</v>
      </c>
      <c r="E9" s="96">
        <v>0.40069247717972933</v>
      </c>
      <c r="F9" s="96">
        <v>0.21882278879446018</v>
      </c>
      <c r="Y9" s="10"/>
      <c r="Z9" s="10"/>
    </row>
    <row r="10" spans="1:26" x14ac:dyDescent="0.35">
      <c r="B10" s="57">
        <v>3.3</v>
      </c>
      <c r="C10" s="57">
        <v>4.3</v>
      </c>
      <c r="D10" s="57" t="s">
        <v>40</v>
      </c>
      <c r="E10" s="96">
        <v>0.30594900849858364</v>
      </c>
      <c r="F10" s="96">
        <v>0.43751967264715141</v>
      </c>
      <c r="Y10" s="10"/>
      <c r="Z10" s="10"/>
    </row>
    <row r="11" spans="1:26" x14ac:dyDescent="0.35">
      <c r="B11" s="57">
        <v>5</v>
      </c>
      <c r="C11" s="57">
        <v>5.8</v>
      </c>
      <c r="D11" s="57" t="s">
        <v>41</v>
      </c>
      <c r="E11" s="96">
        <v>0.10815234497954046</v>
      </c>
      <c r="F11" s="96">
        <v>8.6874409820585474E-2</v>
      </c>
      <c r="Y11" s="10"/>
      <c r="Z11" s="10"/>
    </row>
    <row r="12" spans="1:26" x14ac:dyDescent="0.35">
      <c r="B12" s="57">
        <v>5.55</v>
      </c>
      <c r="C12" s="57">
        <v>5.4</v>
      </c>
      <c r="D12" s="57" t="s">
        <v>42</v>
      </c>
      <c r="E12" s="96">
        <v>0.10714510544538874</v>
      </c>
      <c r="F12" s="96">
        <v>0.21907459867799814</v>
      </c>
      <c r="Y12" s="10"/>
      <c r="Z12" s="10"/>
    </row>
    <row r="13" spans="1:26" x14ac:dyDescent="0.35">
      <c r="B13" s="57">
        <v>4.7</v>
      </c>
      <c r="C13" s="57">
        <v>6</v>
      </c>
      <c r="D13" s="57" t="s">
        <v>43</v>
      </c>
      <c r="E13" s="96">
        <v>0</v>
      </c>
      <c r="F13" s="96">
        <v>0.10953729933899907</v>
      </c>
      <c r="Y13" s="10"/>
      <c r="Z13" s="10"/>
    </row>
    <row r="14" spans="1:26" x14ac:dyDescent="0.35">
      <c r="B14" s="57">
        <v>6</v>
      </c>
      <c r="C14" s="57">
        <v>6.9</v>
      </c>
      <c r="D14" s="57" t="s">
        <v>44</v>
      </c>
      <c r="E14" s="96">
        <v>0</v>
      </c>
      <c r="F14" s="96">
        <v>0</v>
      </c>
      <c r="Z14" s="10"/>
    </row>
    <row r="15" spans="1:26" x14ac:dyDescent="0.35">
      <c r="B15" s="57"/>
      <c r="C15" s="57"/>
      <c r="D15" s="57"/>
      <c r="E15" s="96">
        <v>16.957192319798555</v>
      </c>
      <c r="F15" s="96">
        <v>9.4713881019830044</v>
      </c>
      <c r="G15" s="10">
        <f>E15-F15</f>
        <v>7.4858042178155504</v>
      </c>
    </row>
    <row r="16" spans="1:26" x14ac:dyDescent="0.35">
      <c r="E16" s="10"/>
      <c r="F16" s="10"/>
    </row>
    <row r="17" spans="25:26" x14ac:dyDescent="0.35">
      <c r="Y17" s="10"/>
      <c r="Z17" s="10"/>
    </row>
    <row r="18" spans="25:26" x14ac:dyDescent="0.35">
      <c r="Y18" s="10"/>
      <c r="Z18" s="10"/>
    </row>
    <row r="19" spans="25:26" x14ac:dyDescent="0.35">
      <c r="Y19" s="10"/>
      <c r="Z19" s="10"/>
    </row>
    <row r="20" spans="25:26" x14ac:dyDescent="0.35">
      <c r="Y20" s="10"/>
      <c r="Z20" s="10"/>
    </row>
    <row r="21" spans="25:26" x14ac:dyDescent="0.35">
      <c r="Y21" s="10"/>
      <c r="Z21" s="10"/>
    </row>
    <row r="22" spans="25:26" x14ac:dyDescent="0.35">
      <c r="Y22" s="10"/>
      <c r="Z22" s="10"/>
    </row>
    <row r="23" spans="25:26" x14ac:dyDescent="0.35">
      <c r="Y23" s="10"/>
      <c r="Z23" s="10"/>
    </row>
    <row r="24" spans="25:26" x14ac:dyDescent="0.35">
      <c r="Y24" s="10"/>
      <c r="Z24" s="10"/>
    </row>
    <row r="25" spans="25:26" x14ac:dyDescent="0.35">
      <c r="Y25" s="10"/>
      <c r="Z25" s="10"/>
    </row>
    <row r="26" spans="25:26" x14ac:dyDescent="0.35">
      <c r="Y26" s="10"/>
      <c r="Z26" s="10"/>
    </row>
    <row r="30" spans="25:26" x14ac:dyDescent="0.35">
      <c r="Z30" s="10"/>
    </row>
  </sheetData>
  <hyperlinks>
    <hyperlink ref="A1" location="Contents!A1" display="Back to contents page" xr:uid="{8A39D1B0-E937-4586-BE50-031A4A9B014A}"/>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B38B-EDF7-4628-8762-32BCB38492CD}">
  <sheetPr codeName="Sheet18"/>
  <dimension ref="A1:H368"/>
  <sheetViews>
    <sheetView workbookViewId="0">
      <selection activeCell="B2" sqref="B2:F2"/>
    </sheetView>
  </sheetViews>
  <sheetFormatPr defaultRowHeight="14.5" x14ac:dyDescent="0.35"/>
  <cols>
    <col min="1" max="1" width="11.26953125" bestFit="1" customWidth="1"/>
    <col min="2" max="6" width="8.81640625" bestFit="1" customWidth="1"/>
  </cols>
  <sheetData>
    <row r="1" spans="1:8" x14ac:dyDescent="0.35">
      <c r="A1" s="34" t="s">
        <v>298</v>
      </c>
    </row>
    <row r="2" spans="1:8" x14ac:dyDescent="0.35">
      <c r="B2" s="91" t="s">
        <v>188</v>
      </c>
      <c r="C2" s="91" t="s">
        <v>189</v>
      </c>
      <c r="D2" s="91" t="s">
        <v>119</v>
      </c>
      <c r="E2" s="91" t="s">
        <v>118</v>
      </c>
      <c r="F2" s="91" t="s">
        <v>8</v>
      </c>
    </row>
    <row r="3" spans="1:8" x14ac:dyDescent="0.35">
      <c r="A3" s="97">
        <v>44835</v>
      </c>
      <c r="B3" s="57">
        <v>1471.8092512727274</v>
      </c>
      <c r="C3" s="57">
        <v>1153.6576127272726</v>
      </c>
      <c r="D3" s="57">
        <v>1487.6141789999999</v>
      </c>
      <c r="E3" s="57">
        <v>1515.4447131818181</v>
      </c>
      <c r="F3" s="57">
        <v>2039.7086236363637</v>
      </c>
      <c r="H3" t="s">
        <v>145</v>
      </c>
    </row>
    <row r="4" spans="1:8" x14ac:dyDescent="0.35">
      <c r="A4" s="97">
        <v>44836</v>
      </c>
      <c r="B4" s="57">
        <v>1487.1923786363636</v>
      </c>
      <c r="C4" s="57">
        <v>1173.0132934545454</v>
      </c>
      <c r="D4" s="57">
        <v>1494.2610383636363</v>
      </c>
      <c r="E4" s="57">
        <v>1566.6762436363636</v>
      </c>
      <c r="F4" s="57">
        <v>2091.416518181818</v>
      </c>
    </row>
    <row r="5" spans="1:8" x14ac:dyDescent="0.35">
      <c r="A5" s="97">
        <v>44837</v>
      </c>
      <c r="B5" s="57">
        <v>1486.3978677272728</v>
      </c>
      <c r="C5" s="57">
        <v>1190.3277285454546</v>
      </c>
      <c r="D5" s="57">
        <v>1511.0611021818181</v>
      </c>
      <c r="E5" s="57">
        <v>1583.8302640909092</v>
      </c>
      <c r="F5" s="57">
        <v>2111.9680360000002</v>
      </c>
    </row>
    <row r="6" spans="1:8" x14ac:dyDescent="0.35">
      <c r="A6" s="97">
        <v>44838</v>
      </c>
      <c r="B6" s="57">
        <v>1464.1465674545454</v>
      </c>
      <c r="C6" s="57">
        <v>1227.6129529090908</v>
      </c>
      <c r="D6" s="57">
        <v>1532.167099090909</v>
      </c>
      <c r="E6" s="57">
        <v>1606.9332071818183</v>
      </c>
      <c r="F6" s="57">
        <v>2155.2003598181818</v>
      </c>
    </row>
    <row r="7" spans="1:8" x14ac:dyDescent="0.35">
      <c r="A7" s="97">
        <v>44839</v>
      </c>
      <c r="B7" s="57">
        <v>1447.7509651818182</v>
      </c>
      <c r="C7" s="57">
        <v>1257.5754765454546</v>
      </c>
      <c r="D7" s="57">
        <v>1528.4049422727273</v>
      </c>
      <c r="E7" s="57">
        <v>1630.2140164545453</v>
      </c>
      <c r="F7" s="57">
        <v>2179.0330718181817</v>
      </c>
    </row>
    <row r="8" spans="1:8" x14ac:dyDescent="0.35">
      <c r="A8" s="97">
        <v>44840</v>
      </c>
      <c r="B8" s="57">
        <v>1475.1883859090908</v>
      </c>
      <c r="C8" s="57">
        <v>1267.7975017272727</v>
      </c>
      <c r="D8" s="57">
        <v>1521.208700909091</v>
      </c>
      <c r="E8" s="57">
        <v>1656.6927085454545</v>
      </c>
      <c r="F8" s="57">
        <v>2191.8344124545456</v>
      </c>
    </row>
    <row r="9" spans="1:8" x14ac:dyDescent="0.35">
      <c r="A9" s="97">
        <v>44841</v>
      </c>
      <c r="B9" s="57">
        <v>1512.5545726363637</v>
      </c>
      <c r="C9" s="57">
        <v>1290.7064565454546</v>
      </c>
      <c r="D9" s="57">
        <v>1507.2396793636365</v>
      </c>
      <c r="E9" s="57">
        <v>1666.0628691818181</v>
      </c>
      <c r="F9" s="57">
        <v>2227.2536656363636</v>
      </c>
    </row>
    <row r="10" spans="1:8" x14ac:dyDescent="0.35">
      <c r="A10" s="97">
        <v>44842</v>
      </c>
      <c r="B10" s="57">
        <v>1513.3124504545453</v>
      </c>
      <c r="C10" s="57">
        <v>1307.8289080909092</v>
      </c>
      <c r="D10" s="57">
        <v>1513.3549386363636</v>
      </c>
      <c r="E10" s="57">
        <v>1703.5230505454545</v>
      </c>
      <c r="F10" s="57">
        <v>2270.5360311818181</v>
      </c>
    </row>
    <row r="11" spans="1:8" x14ac:dyDescent="0.35">
      <c r="A11" s="97">
        <v>44843</v>
      </c>
      <c r="B11" s="57">
        <v>1515.403545909091</v>
      </c>
      <c r="C11" s="57">
        <v>1317.832773909091</v>
      </c>
      <c r="D11" s="57">
        <v>1515.4359671818181</v>
      </c>
      <c r="E11" s="57">
        <v>1723.8105936363636</v>
      </c>
      <c r="F11" s="57">
        <v>2289.2301180909089</v>
      </c>
    </row>
    <row r="12" spans="1:8" x14ac:dyDescent="0.35">
      <c r="A12" s="97">
        <v>44844</v>
      </c>
      <c r="B12" s="57">
        <v>1525.421308</v>
      </c>
      <c r="C12" s="57">
        <v>1330.3867118181818</v>
      </c>
      <c r="D12" s="57">
        <v>1529.3761890000001</v>
      </c>
      <c r="E12" s="57">
        <v>1754.3735939999999</v>
      </c>
      <c r="F12" s="57">
        <v>2286.0437263636363</v>
      </c>
    </row>
    <row r="13" spans="1:8" x14ac:dyDescent="0.35">
      <c r="A13" s="97">
        <v>44845</v>
      </c>
      <c r="B13" s="57">
        <v>1537.000211</v>
      </c>
      <c r="C13" s="57">
        <v>1361.3890635454545</v>
      </c>
      <c r="D13" s="57">
        <v>1549.2704504545454</v>
      </c>
      <c r="E13" s="57">
        <v>1768.0014299090908</v>
      </c>
      <c r="F13" s="57">
        <v>2328.0443809090907</v>
      </c>
    </row>
    <row r="14" spans="1:8" x14ac:dyDescent="0.35">
      <c r="A14" s="97">
        <v>44846</v>
      </c>
      <c r="B14" s="57">
        <v>1560.2243544545454</v>
      </c>
      <c r="C14" s="57">
        <v>1384.0150612727273</v>
      </c>
      <c r="D14" s="57">
        <v>1546.0263824545455</v>
      </c>
      <c r="E14" s="57">
        <v>1765.8161414545455</v>
      </c>
      <c r="F14" s="57">
        <v>2357.5617935454547</v>
      </c>
    </row>
    <row r="15" spans="1:8" x14ac:dyDescent="0.35">
      <c r="A15" s="97">
        <v>44847</v>
      </c>
      <c r="B15" s="57">
        <v>1563.1826349090909</v>
      </c>
      <c r="C15" s="57">
        <v>1382.5757274545454</v>
      </c>
      <c r="D15" s="57">
        <v>1546.404985909091</v>
      </c>
      <c r="E15" s="57">
        <v>1746.0254677272728</v>
      </c>
      <c r="F15" s="57">
        <v>2381.8323268181816</v>
      </c>
    </row>
    <row r="16" spans="1:8" x14ac:dyDescent="0.35">
      <c r="A16" s="97">
        <v>44848</v>
      </c>
      <c r="B16" s="57">
        <v>1572.0273671818181</v>
      </c>
      <c r="C16" s="57">
        <v>1376.6719197272728</v>
      </c>
      <c r="D16" s="57">
        <v>1553.9028430909091</v>
      </c>
      <c r="E16" s="57">
        <v>1730.3457850909092</v>
      </c>
      <c r="F16" s="57">
        <v>2441.9955109090911</v>
      </c>
    </row>
    <row r="17" spans="1:6" x14ac:dyDescent="0.35">
      <c r="A17" s="97">
        <v>44849</v>
      </c>
      <c r="B17" s="57">
        <v>1566.7090579090909</v>
      </c>
      <c r="C17" s="57">
        <v>1379.1942329090909</v>
      </c>
      <c r="D17" s="57">
        <v>1555.2263011818181</v>
      </c>
      <c r="E17" s="57">
        <v>1728.1962261818182</v>
      </c>
      <c r="F17" s="57">
        <v>2492.8499823636362</v>
      </c>
    </row>
    <row r="18" spans="1:6" x14ac:dyDescent="0.35">
      <c r="A18" s="97">
        <v>44850</v>
      </c>
      <c r="B18" s="57">
        <v>1568.6828538181819</v>
      </c>
      <c r="C18" s="57">
        <v>1362.4208691818183</v>
      </c>
      <c r="D18" s="57">
        <v>1545.2813376363636</v>
      </c>
      <c r="E18" s="57">
        <v>1752.7733989999999</v>
      </c>
      <c r="F18" s="57">
        <v>2507.5235842727275</v>
      </c>
    </row>
    <row r="19" spans="1:6" x14ac:dyDescent="0.35">
      <c r="A19" s="97">
        <v>44851</v>
      </c>
      <c r="B19" s="57">
        <v>1585.1951250909092</v>
      </c>
      <c r="C19" s="57">
        <v>1357.4020794545454</v>
      </c>
      <c r="D19" s="57">
        <v>1541.9598264545455</v>
      </c>
      <c r="E19" s="57">
        <v>1784.7898500909091</v>
      </c>
      <c r="F19" s="57">
        <v>2479.7066942727274</v>
      </c>
    </row>
    <row r="20" spans="1:6" x14ac:dyDescent="0.35">
      <c r="A20" s="97">
        <v>44852</v>
      </c>
      <c r="B20" s="57">
        <v>1582.8759844545455</v>
      </c>
      <c r="C20" s="57">
        <v>1357.4628663636363</v>
      </c>
      <c r="D20" s="57">
        <v>1555.7404762727272</v>
      </c>
      <c r="E20" s="57">
        <v>1826.1718346363637</v>
      </c>
      <c r="F20" s="57">
        <v>2467.8273102727271</v>
      </c>
    </row>
    <row r="21" spans="1:6" x14ac:dyDescent="0.35">
      <c r="A21" s="97">
        <v>44853</v>
      </c>
      <c r="B21" s="57">
        <v>1561.1241710909092</v>
      </c>
      <c r="C21" s="57">
        <v>1359.5578661818181</v>
      </c>
      <c r="D21" s="57">
        <v>1551.8925835454545</v>
      </c>
      <c r="E21" s="57">
        <v>1823.9587367272727</v>
      </c>
      <c r="F21" s="57">
        <v>2478.3043925454544</v>
      </c>
    </row>
    <row r="22" spans="1:6" x14ac:dyDescent="0.35">
      <c r="A22" s="97">
        <v>44854</v>
      </c>
      <c r="B22" s="57">
        <v>1587.0799362727273</v>
      </c>
      <c r="C22" s="57">
        <v>1369.7090382727272</v>
      </c>
      <c r="D22" s="57">
        <v>1568.5992723636364</v>
      </c>
      <c r="E22" s="57">
        <v>1850.1652258181819</v>
      </c>
      <c r="F22" s="57">
        <v>2496.6862497272728</v>
      </c>
    </row>
    <row r="23" spans="1:6" x14ac:dyDescent="0.35">
      <c r="A23" s="97">
        <v>44855</v>
      </c>
      <c r="B23" s="57">
        <v>1614.3315170000001</v>
      </c>
      <c r="C23" s="57">
        <v>1387.6724114545455</v>
      </c>
      <c r="D23" s="57">
        <v>1567.9132440909091</v>
      </c>
      <c r="E23" s="57">
        <v>1830.4107904545453</v>
      </c>
      <c r="F23" s="57">
        <v>2527.5548203636363</v>
      </c>
    </row>
    <row r="24" spans="1:6" x14ac:dyDescent="0.35">
      <c r="A24" s="97">
        <v>44856</v>
      </c>
      <c r="B24" s="57">
        <v>1614.3266281818183</v>
      </c>
      <c r="C24" s="57">
        <v>1396.8970320909091</v>
      </c>
      <c r="D24" s="57">
        <v>1561.6084502727272</v>
      </c>
      <c r="E24" s="57">
        <v>1821.3499974545455</v>
      </c>
      <c r="F24" s="57">
        <v>2550.3798239090911</v>
      </c>
    </row>
    <row r="25" spans="1:6" x14ac:dyDescent="0.35">
      <c r="A25" s="97">
        <v>44857</v>
      </c>
      <c r="B25" s="57">
        <v>1597.6590592727273</v>
      </c>
      <c r="C25" s="57">
        <v>1409.6276082727272</v>
      </c>
      <c r="D25" s="57">
        <v>1550.791995090909</v>
      </c>
      <c r="E25" s="57">
        <v>1844.659311909091</v>
      </c>
      <c r="F25" s="57">
        <v>2546.3305540909091</v>
      </c>
    </row>
    <row r="26" spans="1:6" x14ac:dyDescent="0.35">
      <c r="A26" s="97">
        <v>44858</v>
      </c>
      <c r="B26" s="57">
        <v>1581.5587454545455</v>
      </c>
      <c r="C26" s="57">
        <v>1419.6846562727274</v>
      </c>
      <c r="D26" s="57">
        <v>1547.308268</v>
      </c>
      <c r="E26" s="57">
        <v>1880.7098578181817</v>
      </c>
      <c r="F26" s="57">
        <v>2520.4345622727274</v>
      </c>
    </row>
    <row r="27" spans="1:6" x14ac:dyDescent="0.35">
      <c r="A27" s="97">
        <v>44859</v>
      </c>
      <c r="B27" s="57">
        <v>1566.6450531818182</v>
      </c>
      <c r="C27" s="57">
        <v>1452.6098431818182</v>
      </c>
      <c r="D27" s="57">
        <v>1564.1934640909092</v>
      </c>
      <c r="E27" s="57">
        <v>1894.4370093636364</v>
      </c>
      <c r="F27" s="57">
        <v>2499.9351633636365</v>
      </c>
    </row>
    <row r="28" spans="1:6" x14ac:dyDescent="0.35">
      <c r="A28" s="97">
        <v>44860</v>
      </c>
      <c r="B28" s="57">
        <v>1573.3059898181818</v>
      </c>
      <c r="C28" s="57">
        <v>1481.7713337272728</v>
      </c>
      <c r="D28" s="57">
        <v>1551.4577850909091</v>
      </c>
      <c r="E28" s="57">
        <v>1841.7309112727273</v>
      </c>
      <c r="F28" s="57">
        <v>2466.3480963636362</v>
      </c>
    </row>
    <row r="29" spans="1:6" x14ac:dyDescent="0.35">
      <c r="A29" s="97">
        <v>44861</v>
      </c>
      <c r="B29" s="57">
        <v>1605.4093029090909</v>
      </c>
      <c r="C29" s="57">
        <v>1491.999665</v>
      </c>
      <c r="D29" s="57">
        <v>1543.6315569999999</v>
      </c>
      <c r="E29" s="57">
        <v>1847.9255103636365</v>
      </c>
      <c r="F29" s="57">
        <v>2451.8902022727275</v>
      </c>
    </row>
    <row r="30" spans="1:6" x14ac:dyDescent="0.35">
      <c r="A30" s="97">
        <v>44862</v>
      </c>
      <c r="B30" s="57">
        <v>1627.0326764545455</v>
      </c>
      <c r="C30" s="57">
        <v>1462.8909561818182</v>
      </c>
      <c r="D30" s="57">
        <v>1558.9346798181818</v>
      </c>
      <c r="E30" s="57">
        <v>1834.4494727272727</v>
      </c>
      <c r="F30" s="57">
        <v>2445.4467337272727</v>
      </c>
    </row>
    <row r="31" spans="1:6" x14ac:dyDescent="0.35">
      <c r="A31" s="97">
        <v>44863</v>
      </c>
      <c r="B31" s="57">
        <v>1625.3368800000001</v>
      </c>
      <c r="C31" s="57">
        <v>1455.9404247272728</v>
      </c>
      <c r="D31" s="57">
        <v>1557.5785996363636</v>
      </c>
      <c r="E31" s="57">
        <v>1833.1563303636365</v>
      </c>
      <c r="F31" s="57">
        <v>2459.6897647272726</v>
      </c>
    </row>
    <row r="32" spans="1:6" x14ac:dyDescent="0.35">
      <c r="A32" s="97">
        <v>44864</v>
      </c>
      <c r="B32" s="57">
        <v>1598.2188295454546</v>
      </c>
      <c r="C32" s="57">
        <v>1447.1356069090909</v>
      </c>
      <c r="D32" s="57">
        <v>1569.6904612727274</v>
      </c>
      <c r="E32" s="57">
        <v>1845.0201948181818</v>
      </c>
      <c r="F32" s="57">
        <v>2498.0429704545454</v>
      </c>
    </row>
    <row r="33" spans="1:6" x14ac:dyDescent="0.35">
      <c r="A33" s="97">
        <v>44865</v>
      </c>
      <c r="B33" s="57">
        <v>1583.8136482727273</v>
      </c>
      <c r="C33" s="57">
        <v>1451.2362509090908</v>
      </c>
      <c r="D33" s="57">
        <v>1585.5021463636363</v>
      </c>
      <c r="E33" s="57">
        <v>1870.9587731818183</v>
      </c>
      <c r="F33" s="57">
        <v>2488.8124697272729</v>
      </c>
    </row>
    <row r="34" spans="1:6" x14ac:dyDescent="0.35">
      <c r="A34" s="97">
        <v>44866</v>
      </c>
      <c r="B34" s="57">
        <v>1567.1836814545454</v>
      </c>
      <c r="C34" s="57">
        <v>1489.6480828181818</v>
      </c>
      <c r="D34" s="57">
        <v>1598.921552090909</v>
      </c>
      <c r="E34" s="57">
        <v>1861.6895356363636</v>
      </c>
      <c r="F34" s="57">
        <v>2494.1211093636362</v>
      </c>
    </row>
    <row r="35" spans="1:6" x14ac:dyDescent="0.35">
      <c r="A35" s="97">
        <v>44867</v>
      </c>
      <c r="B35" s="57">
        <v>1508.0340771818182</v>
      </c>
      <c r="C35" s="57">
        <v>1534.0331697272727</v>
      </c>
      <c r="D35" s="57">
        <v>1610.3251461818181</v>
      </c>
      <c r="E35" s="57">
        <v>1889.1279038181817</v>
      </c>
      <c r="F35" s="57">
        <v>2537.7865956363635</v>
      </c>
    </row>
    <row r="36" spans="1:6" x14ac:dyDescent="0.35">
      <c r="A36" s="97">
        <v>44868</v>
      </c>
      <c r="B36" s="57">
        <v>1537.5027299090909</v>
      </c>
      <c r="C36" s="57">
        <v>1553.601284909091</v>
      </c>
      <c r="D36" s="57">
        <v>1598.3262998181817</v>
      </c>
      <c r="E36" s="57">
        <v>1893.8167993636364</v>
      </c>
      <c r="F36" s="57">
        <v>2545.1452371818182</v>
      </c>
    </row>
    <row r="37" spans="1:6" x14ac:dyDescent="0.35">
      <c r="A37" s="97">
        <v>44869</v>
      </c>
      <c r="B37" s="57">
        <v>1556.4379324545455</v>
      </c>
      <c r="C37" s="57">
        <v>1539.9611658181818</v>
      </c>
      <c r="D37" s="57">
        <v>1585.5299784545455</v>
      </c>
      <c r="E37" s="57">
        <v>1883.1257474545455</v>
      </c>
      <c r="F37" s="57">
        <v>2568.2512630909091</v>
      </c>
    </row>
    <row r="38" spans="1:6" x14ac:dyDescent="0.35">
      <c r="A38" s="97">
        <v>44870</v>
      </c>
      <c r="B38" s="57">
        <v>1563.5657648181818</v>
      </c>
      <c r="C38" s="57">
        <v>1521.4529781818183</v>
      </c>
      <c r="D38" s="57">
        <v>1567.7074061818182</v>
      </c>
      <c r="E38" s="57">
        <v>1877.1022913636364</v>
      </c>
      <c r="F38" s="57">
        <v>2584.4372779999999</v>
      </c>
    </row>
    <row r="39" spans="1:6" x14ac:dyDescent="0.35">
      <c r="A39" s="97">
        <v>44871</v>
      </c>
      <c r="B39" s="57">
        <v>1569.7262924545455</v>
      </c>
      <c r="C39" s="57">
        <v>1504.6633419090908</v>
      </c>
      <c r="D39" s="57">
        <v>1546.6411605454546</v>
      </c>
      <c r="E39" s="57">
        <v>1905.6875955454545</v>
      </c>
      <c r="F39" s="57">
        <v>2618.8861707272727</v>
      </c>
    </row>
    <row r="40" spans="1:6" x14ac:dyDescent="0.35">
      <c r="A40" s="97">
        <v>44872</v>
      </c>
      <c r="B40" s="57">
        <v>1568.8361694545454</v>
      </c>
      <c r="C40" s="57">
        <v>1496.7300173636363</v>
      </c>
      <c r="D40" s="57">
        <v>1578.2567653636363</v>
      </c>
      <c r="E40" s="57">
        <v>1922.2368817272727</v>
      </c>
      <c r="F40" s="57">
        <v>2642.6167973636366</v>
      </c>
    </row>
    <row r="41" spans="1:6" x14ac:dyDescent="0.35">
      <c r="A41" s="97">
        <v>44873</v>
      </c>
      <c r="B41" s="57">
        <v>1570.2210006363637</v>
      </c>
      <c r="C41" s="57">
        <v>1487.0373655454546</v>
      </c>
      <c r="D41" s="57">
        <v>1599.7932101818183</v>
      </c>
      <c r="E41" s="57">
        <v>1939.6799997272726</v>
      </c>
      <c r="F41" s="57">
        <v>2645.2602709090911</v>
      </c>
    </row>
    <row r="42" spans="1:6" x14ac:dyDescent="0.35">
      <c r="A42" s="97">
        <v>44874</v>
      </c>
      <c r="B42" s="57">
        <v>1560.0408009090909</v>
      </c>
      <c r="C42" s="57">
        <v>1490.2077606363637</v>
      </c>
      <c r="D42" s="57">
        <v>1605.3505972727273</v>
      </c>
      <c r="E42" s="57">
        <v>1949.9896972727272</v>
      </c>
      <c r="F42" s="57">
        <v>2653.1501290000001</v>
      </c>
    </row>
    <row r="43" spans="1:6" x14ac:dyDescent="0.35">
      <c r="A43" s="97">
        <v>44875</v>
      </c>
      <c r="B43" s="57">
        <v>1560.8280249090908</v>
      </c>
      <c r="C43" s="57">
        <v>1486.4275319090909</v>
      </c>
      <c r="D43" s="57">
        <v>1607.9879539090909</v>
      </c>
      <c r="E43" s="57">
        <v>1935.3813411818182</v>
      </c>
      <c r="F43" s="57">
        <v>2641.6006471818182</v>
      </c>
    </row>
    <row r="44" spans="1:6" x14ac:dyDescent="0.35">
      <c r="A44" s="97">
        <v>44876</v>
      </c>
      <c r="B44" s="57">
        <v>1563.1894186363636</v>
      </c>
      <c r="C44" s="57">
        <v>1487.5345111818183</v>
      </c>
      <c r="D44" s="57">
        <v>1598.6830371818182</v>
      </c>
      <c r="E44" s="57">
        <v>1936.9030935454546</v>
      </c>
      <c r="F44" s="57">
        <v>2632.5954869090911</v>
      </c>
    </row>
    <row r="45" spans="1:6" x14ac:dyDescent="0.35">
      <c r="A45" s="97">
        <v>44877</v>
      </c>
      <c r="B45" s="57">
        <v>1574.3192528181819</v>
      </c>
      <c r="C45" s="57">
        <v>1486.9264003636363</v>
      </c>
      <c r="D45" s="57">
        <v>1592.7827843636364</v>
      </c>
      <c r="E45" s="57">
        <v>1967.7675489999999</v>
      </c>
      <c r="F45" s="57">
        <v>2621.2172740000001</v>
      </c>
    </row>
    <row r="46" spans="1:6" x14ac:dyDescent="0.35">
      <c r="A46" s="97">
        <v>44878</v>
      </c>
      <c r="B46" s="57">
        <v>1562.4323285454545</v>
      </c>
      <c r="C46" s="57">
        <v>1485.2306606363636</v>
      </c>
      <c r="D46" s="57">
        <v>1596.2585697272727</v>
      </c>
      <c r="E46" s="57">
        <v>1978.5997498181819</v>
      </c>
      <c r="F46" s="57">
        <v>2613.6232381818181</v>
      </c>
    </row>
    <row r="47" spans="1:6" x14ac:dyDescent="0.35">
      <c r="A47" s="97">
        <v>44879</v>
      </c>
      <c r="B47" s="57">
        <v>1553.082755909091</v>
      </c>
      <c r="C47" s="57">
        <v>1480.2937067272728</v>
      </c>
      <c r="D47" s="57">
        <v>1597.1216721818182</v>
      </c>
      <c r="E47" s="57">
        <v>1990.1174716363637</v>
      </c>
      <c r="F47" s="57">
        <v>2624.0058834545453</v>
      </c>
    </row>
    <row r="48" spans="1:6" x14ac:dyDescent="0.35">
      <c r="A48" s="97">
        <v>44880</v>
      </c>
      <c r="B48" s="57">
        <v>1542.5472956363637</v>
      </c>
      <c r="C48" s="57">
        <v>1505.4507148181817</v>
      </c>
      <c r="D48" s="57">
        <v>1609.1042376363637</v>
      </c>
      <c r="E48" s="57">
        <v>1986.1653021818181</v>
      </c>
      <c r="F48" s="57">
        <v>2621.6948495454544</v>
      </c>
    </row>
    <row r="49" spans="1:6" x14ac:dyDescent="0.35">
      <c r="A49" s="97">
        <v>44881</v>
      </c>
      <c r="B49" s="57">
        <v>1525.6013371818183</v>
      </c>
      <c r="C49" s="57">
        <v>1525.1683476363637</v>
      </c>
      <c r="D49" s="57">
        <v>1599.6557633636364</v>
      </c>
      <c r="E49" s="57">
        <v>2007.2852271818181</v>
      </c>
      <c r="F49" s="57">
        <v>2594.0477847272728</v>
      </c>
    </row>
    <row r="50" spans="1:6" x14ac:dyDescent="0.35">
      <c r="A50" s="97">
        <v>44882</v>
      </c>
      <c r="B50" s="57">
        <v>1519.3364414545454</v>
      </c>
      <c r="C50" s="57">
        <v>1519.7531114545454</v>
      </c>
      <c r="D50" s="57">
        <v>1598.1570690000001</v>
      </c>
      <c r="E50" s="57">
        <v>2028.4183659090909</v>
      </c>
      <c r="F50" s="57">
        <v>2547.4286809999999</v>
      </c>
    </row>
    <row r="51" spans="1:6" x14ac:dyDescent="0.35">
      <c r="A51" s="97">
        <v>44883</v>
      </c>
      <c r="B51" s="57">
        <v>1521.8082733636363</v>
      </c>
      <c r="C51" s="57">
        <v>1532.4889880909091</v>
      </c>
      <c r="D51" s="57">
        <v>1604.696762</v>
      </c>
      <c r="E51" s="57">
        <v>2059.6314300909089</v>
      </c>
      <c r="F51" s="57">
        <v>2514.9256603636363</v>
      </c>
    </row>
    <row r="52" spans="1:6" x14ac:dyDescent="0.35">
      <c r="A52" s="97">
        <v>44884</v>
      </c>
      <c r="B52" s="57">
        <v>1489.4183063636365</v>
      </c>
      <c r="C52" s="57">
        <v>1547.4085253636363</v>
      </c>
      <c r="D52" s="57">
        <v>1612.9736604545456</v>
      </c>
      <c r="E52" s="57">
        <v>2058.8454620909092</v>
      </c>
      <c r="F52" s="57">
        <v>2551.9416017272729</v>
      </c>
    </row>
    <row r="53" spans="1:6" x14ac:dyDescent="0.35">
      <c r="A53" s="97">
        <v>44885</v>
      </c>
      <c r="B53" s="57">
        <v>1432.4049829999999</v>
      </c>
      <c r="C53" s="57">
        <v>1521.5377532727273</v>
      </c>
      <c r="D53" s="57">
        <v>1615.7456554545454</v>
      </c>
      <c r="E53" s="57">
        <v>2080.7096146363638</v>
      </c>
      <c r="F53" s="57">
        <v>2594.630975</v>
      </c>
    </row>
    <row r="54" spans="1:6" x14ac:dyDescent="0.35">
      <c r="A54" s="97">
        <v>44886</v>
      </c>
      <c r="B54" s="57">
        <v>1398.2612855454545</v>
      </c>
      <c r="C54" s="57">
        <v>1520.8565272727274</v>
      </c>
      <c r="D54" s="57">
        <v>1628.748392</v>
      </c>
      <c r="E54" s="57">
        <v>2092.0138001818182</v>
      </c>
      <c r="F54" s="57">
        <v>2608.1901564545456</v>
      </c>
    </row>
    <row r="55" spans="1:6" x14ac:dyDescent="0.35">
      <c r="A55" s="97">
        <v>44887</v>
      </c>
      <c r="B55" s="57">
        <v>1341.3200827272726</v>
      </c>
      <c r="C55" s="57">
        <v>1531.5868588181818</v>
      </c>
      <c r="D55" s="57">
        <v>1621.9785985454546</v>
      </c>
      <c r="E55" s="57">
        <v>2082.3305164545454</v>
      </c>
      <c r="F55" s="57">
        <v>2601.4487737272725</v>
      </c>
    </row>
    <row r="56" spans="1:6" x14ac:dyDescent="0.35">
      <c r="A56" s="97">
        <v>44888</v>
      </c>
      <c r="B56" s="57">
        <v>1332.9547789999999</v>
      </c>
      <c r="C56" s="57">
        <v>1526.3540634545454</v>
      </c>
      <c r="D56" s="57">
        <v>1621.4343671818183</v>
      </c>
      <c r="E56" s="57">
        <v>2045.726603909091</v>
      </c>
      <c r="F56" s="57">
        <v>2599.5871692727274</v>
      </c>
    </row>
    <row r="57" spans="1:6" x14ac:dyDescent="0.35">
      <c r="A57" s="97">
        <v>44889</v>
      </c>
      <c r="B57" s="57">
        <v>1358.6324054545455</v>
      </c>
      <c r="C57" s="57">
        <v>1516.4607199090908</v>
      </c>
      <c r="D57" s="57">
        <v>1619.9667159090909</v>
      </c>
      <c r="E57" s="57">
        <v>2058.9466962727274</v>
      </c>
      <c r="F57" s="57">
        <v>2639.1880403636364</v>
      </c>
    </row>
    <row r="58" spans="1:6" x14ac:dyDescent="0.35">
      <c r="A58" s="97">
        <v>44890</v>
      </c>
      <c r="B58" s="57">
        <v>1388.5910598181817</v>
      </c>
      <c r="C58" s="57">
        <v>1529.5698497272726</v>
      </c>
      <c r="D58" s="57">
        <v>1613.0499094545455</v>
      </c>
      <c r="E58" s="57">
        <v>2055.3773769999998</v>
      </c>
      <c r="F58" s="57">
        <v>2637.0004326363637</v>
      </c>
    </row>
    <row r="59" spans="1:6" x14ac:dyDescent="0.35">
      <c r="A59" s="97">
        <v>44891</v>
      </c>
      <c r="B59" s="57">
        <v>1413.5215901818183</v>
      </c>
      <c r="C59" s="57">
        <v>1523.0870497272726</v>
      </c>
      <c r="D59" s="57">
        <v>1608.7335392727273</v>
      </c>
      <c r="E59" s="57">
        <v>2065.2034990909092</v>
      </c>
      <c r="F59" s="57">
        <v>2620.8815549999999</v>
      </c>
    </row>
    <row r="60" spans="1:6" x14ac:dyDescent="0.35">
      <c r="A60" s="97">
        <v>44892</v>
      </c>
      <c r="B60" s="57">
        <v>1449.3506301818181</v>
      </c>
      <c r="C60" s="57">
        <v>1499.7760347272726</v>
      </c>
      <c r="D60" s="57">
        <v>1599.8970425454545</v>
      </c>
      <c r="E60" s="57">
        <v>2099.2538742727274</v>
      </c>
      <c r="F60" s="57">
        <v>2591.0962433636364</v>
      </c>
    </row>
    <row r="61" spans="1:6" x14ac:dyDescent="0.35">
      <c r="A61" s="97">
        <v>44893</v>
      </c>
      <c r="B61" s="57">
        <v>1467.003179090909</v>
      </c>
      <c r="C61" s="57">
        <v>1461.8028644545454</v>
      </c>
      <c r="D61" s="57">
        <v>1572.5959757272726</v>
      </c>
      <c r="E61" s="57">
        <v>2124.0456077272729</v>
      </c>
      <c r="F61" s="57">
        <v>2582.7840985454545</v>
      </c>
    </row>
    <row r="62" spans="1:6" x14ac:dyDescent="0.35">
      <c r="A62" s="97">
        <v>44894</v>
      </c>
      <c r="B62" s="57">
        <v>1487.2789123636364</v>
      </c>
      <c r="C62" s="57">
        <v>1461.5021566363637</v>
      </c>
      <c r="D62" s="57">
        <v>1526.4425310909091</v>
      </c>
      <c r="E62" s="57">
        <v>2121.475746909091</v>
      </c>
      <c r="F62" s="57">
        <v>2543.4464544545453</v>
      </c>
    </row>
    <row r="63" spans="1:6" x14ac:dyDescent="0.35">
      <c r="A63" s="97">
        <v>44895</v>
      </c>
      <c r="B63" s="57">
        <v>1486.9013448181818</v>
      </c>
      <c r="C63" s="57">
        <v>1479.8375561818182</v>
      </c>
      <c r="D63" s="57">
        <v>1484.1176548181818</v>
      </c>
      <c r="E63" s="57">
        <v>2091.8020526363634</v>
      </c>
      <c r="F63" s="57">
        <v>2471.3198120909092</v>
      </c>
    </row>
    <row r="64" spans="1:6" x14ac:dyDescent="0.35">
      <c r="A64" s="97">
        <v>44896</v>
      </c>
      <c r="B64" s="57">
        <v>1476.6162675454545</v>
      </c>
      <c r="C64" s="57">
        <v>1496.5072968181819</v>
      </c>
      <c r="D64" s="57">
        <v>1490.1572157272726</v>
      </c>
      <c r="E64" s="57">
        <v>2088.3925569090911</v>
      </c>
      <c r="F64" s="57">
        <v>2378.7597306363637</v>
      </c>
    </row>
    <row r="65" spans="1:6" x14ac:dyDescent="0.35">
      <c r="A65" s="97">
        <v>44897</v>
      </c>
      <c r="B65" s="57">
        <v>1485.8997692727273</v>
      </c>
      <c r="C65" s="57">
        <v>1491.1690962727273</v>
      </c>
      <c r="D65" s="57">
        <v>1507.0451245454547</v>
      </c>
      <c r="E65" s="57">
        <v>2039.476012909091</v>
      </c>
      <c r="F65" s="57">
        <v>2301.5238678181818</v>
      </c>
    </row>
    <row r="66" spans="1:6" x14ac:dyDescent="0.35">
      <c r="A66" s="97">
        <v>44898</v>
      </c>
      <c r="B66" s="57">
        <v>1472.7051926363636</v>
      </c>
      <c r="C66" s="57">
        <v>1495.0108305454546</v>
      </c>
      <c r="D66" s="57">
        <v>1493.1890059090908</v>
      </c>
      <c r="E66" s="57">
        <v>2035.9528451818182</v>
      </c>
      <c r="F66" s="57">
        <v>2240.4560703636362</v>
      </c>
    </row>
    <row r="67" spans="1:6" x14ac:dyDescent="0.35">
      <c r="A67" s="97">
        <v>44899</v>
      </c>
      <c r="B67" s="57">
        <v>1480.1784225454546</v>
      </c>
      <c r="C67" s="57">
        <v>1489.164203090909</v>
      </c>
      <c r="D67" s="57">
        <v>1496.9473307272726</v>
      </c>
      <c r="E67" s="57">
        <v>2049.3956806363635</v>
      </c>
      <c r="F67" s="57">
        <v>2231.6620029999999</v>
      </c>
    </row>
    <row r="68" spans="1:6" x14ac:dyDescent="0.35">
      <c r="A68" s="97">
        <v>44900</v>
      </c>
      <c r="B68" s="57">
        <v>1487.7776604545454</v>
      </c>
      <c r="C68" s="57">
        <v>1484.7159838181817</v>
      </c>
      <c r="D68" s="57">
        <v>1521.8445974545455</v>
      </c>
      <c r="E68" s="57">
        <v>2063.0538623636362</v>
      </c>
      <c r="F68" s="57">
        <v>2218.8101359090911</v>
      </c>
    </row>
    <row r="69" spans="1:6" x14ac:dyDescent="0.35">
      <c r="A69" s="97">
        <v>44901</v>
      </c>
      <c r="B69" s="57">
        <v>1478.6392456363637</v>
      </c>
      <c r="C69" s="57">
        <v>1489.5342762727273</v>
      </c>
      <c r="D69" s="57">
        <v>1526.4270955454544</v>
      </c>
      <c r="E69" s="57">
        <v>2056.603349181818</v>
      </c>
      <c r="F69" s="57">
        <v>2186.8959144545456</v>
      </c>
    </row>
    <row r="70" spans="1:6" x14ac:dyDescent="0.35">
      <c r="A70" s="97">
        <v>44902</v>
      </c>
      <c r="B70" s="57">
        <v>1496.2431750909091</v>
      </c>
      <c r="C70" s="57">
        <v>1479.159451090909</v>
      </c>
      <c r="D70" s="57">
        <v>1520.3134407272728</v>
      </c>
      <c r="E70" s="57">
        <v>2059.0374556363636</v>
      </c>
      <c r="F70" s="57">
        <v>2151.9777776363635</v>
      </c>
    </row>
    <row r="71" spans="1:6" x14ac:dyDescent="0.35">
      <c r="A71" s="97">
        <v>44903</v>
      </c>
      <c r="B71" s="57">
        <v>1504.0885112727274</v>
      </c>
      <c r="C71" s="57">
        <v>1457.5982306363637</v>
      </c>
      <c r="D71" s="57">
        <v>1499.7746001818182</v>
      </c>
      <c r="E71" s="57">
        <v>2042.0012913636363</v>
      </c>
      <c r="F71" s="57">
        <v>2131.2626382727271</v>
      </c>
    </row>
    <row r="72" spans="1:6" x14ac:dyDescent="0.35">
      <c r="A72" s="97">
        <v>44904</v>
      </c>
      <c r="B72" s="57">
        <v>1519.3143856363636</v>
      </c>
      <c r="C72" s="57">
        <v>1446.981152909091</v>
      </c>
      <c r="D72" s="57">
        <v>1482.1930012727273</v>
      </c>
      <c r="E72" s="57">
        <v>2009.7382798181818</v>
      </c>
      <c r="F72" s="57">
        <v>2142.7770049999999</v>
      </c>
    </row>
    <row r="73" spans="1:6" x14ac:dyDescent="0.35">
      <c r="A73" s="97">
        <v>44905</v>
      </c>
      <c r="B73" s="57">
        <v>1493.3383957272727</v>
      </c>
      <c r="C73" s="57">
        <v>1442.7342162727273</v>
      </c>
      <c r="D73" s="57">
        <v>1481.3230092727272</v>
      </c>
      <c r="E73" s="57">
        <v>1972.0828381818183</v>
      </c>
      <c r="F73" s="57">
        <v>2173.9489604545456</v>
      </c>
    </row>
    <row r="74" spans="1:6" x14ac:dyDescent="0.35">
      <c r="A74" s="97">
        <v>44906</v>
      </c>
      <c r="B74" s="57">
        <v>1464.0430713636363</v>
      </c>
      <c r="C74" s="57">
        <v>1446.1542102727274</v>
      </c>
      <c r="D74" s="57">
        <v>1475.6123269090908</v>
      </c>
      <c r="E74" s="57">
        <v>1953.1385109090909</v>
      </c>
      <c r="F74" s="57">
        <v>2192.7837962727272</v>
      </c>
    </row>
    <row r="75" spans="1:6" x14ac:dyDescent="0.35">
      <c r="A75" s="97">
        <v>44907</v>
      </c>
      <c r="B75" s="57">
        <v>1420.4653101818183</v>
      </c>
      <c r="C75" s="57">
        <v>1447.9512251818182</v>
      </c>
      <c r="D75" s="57">
        <v>1469.5084287272728</v>
      </c>
      <c r="E75" s="57">
        <v>1914.1131744545455</v>
      </c>
      <c r="F75" s="57">
        <v>2188.8033456363637</v>
      </c>
    </row>
    <row r="76" spans="1:6" x14ac:dyDescent="0.35">
      <c r="A76" s="97">
        <v>44908</v>
      </c>
      <c r="B76" s="57">
        <v>1364.4428002727273</v>
      </c>
      <c r="C76" s="57">
        <v>1442.2808570909092</v>
      </c>
      <c r="D76" s="57">
        <v>1504.7400916363636</v>
      </c>
      <c r="E76" s="57">
        <v>1840.638329909091</v>
      </c>
      <c r="F76" s="57">
        <v>2172.8624976363635</v>
      </c>
    </row>
    <row r="77" spans="1:6" x14ac:dyDescent="0.35">
      <c r="A77" s="97">
        <v>44909</v>
      </c>
      <c r="B77" s="57">
        <v>1345.3318467272727</v>
      </c>
      <c r="C77" s="57">
        <v>1455.4505822727272</v>
      </c>
      <c r="D77" s="57">
        <v>1502.2720294545454</v>
      </c>
      <c r="E77" s="57">
        <v>1782.6401575454545</v>
      </c>
      <c r="F77" s="57">
        <v>2167.0775548181819</v>
      </c>
    </row>
    <row r="78" spans="1:6" x14ac:dyDescent="0.35">
      <c r="A78" s="97">
        <v>44910</v>
      </c>
      <c r="B78" s="57">
        <v>1335.3267999090908</v>
      </c>
      <c r="C78" s="57">
        <v>1462.0561314545455</v>
      </c>
      <c r="D78" s="57">
        <v>1517.4914078181819</v>
      </c>
      <c r="E78" s="57">
        <v>1723.3830390000001</v>
      </c>
      <c r="F78" s="57">
        <v>2137.8304561818181</v>
      </c>
    </row>
    <row r="79" spans="1:6" x14ac:dyDescent="0.35">
      <c r="A79" s="97">
        <v>44911</v>
      </c>
      <c r="B79" s="57">
        <v>1326.4599566363636</v>
      </c>
      <c r="C79" s="57">
        <v>1464.7499473636365</v>
      </c>
      <c r="D79" s="57">
        <v>1526.7093934545455</v>
      </c>
      <c r="E79" s="57">
        <v>1655.5434339090909</v>
      </c>
      <c r="F79" s="57">
        <v>2136.5134692727274</v>
      </c>
    </row>
    <row r="80" spans="1:6" x14ac:dyDescent="0.35">
      <c r="A80" s="97">
        <v>44912</v>
      </c>
      <c r="B80" s="57">
        <v>1288.8605299090909</v>
      </c>
      <c r="C80" s="57">
        <v>1466.0602855454545</v>
      </c>
      <c r="D80" s="57">
        <v>1516.0608965454546</v>
      </c>
      <c r="E80" s="57">
        <v>1596.0759414545455</v>
      </c>
      <c r="F80" s="57">
        <v>2179.8231444545454</v>
      </c>
    </row>
    <row r="81" spans="1:6" x14ac:dyDescent="0.35">
      <c r="A81" s="97">
        <v>44913</v>
      </c>
      <c r="B81" s="57">
        <v>1248.2032778181817</v>
      </c>
      <c r="C81" s="57">
        <v>1463.7499737272726</v>
      </c>
      <c r="D81" s="57">
        <v>1513.0993246363637</v>
      </c>
      <c r="E81" s="57">
        <v>1563.5111461818183</v>
      </c>
      <c r="F81" s="57">
        <v>2216.3236495454544</v>
      </c>
    </row>
    <row r="82" spans="1:6" x14ac:dyDescent="0.35">
      <c r="A82" s="97">
        <v>44914</v>
      </c>
      <c r="B82" s="57">
        <v>1250.7562350000001</v>
      </c>
      <c r="C82" s="57">
        <v>1495.0205601818182</v>
      </c>
      <c r="D82" s="57">
        <v>1501.6049827272727</v>
      </c>
      <c r="E82" s="57">
        <v>1566.8280001818182</v>
      </c>
      <c r="F82" s="57">
        <v>2244.5314427272729</v>
      </c>
    </row>
    <row r="83" spans="1:6" x14ac:dyDescent="0.35">
      <c r="A83" s="97">
        <v>44915</v>
      </c>
      <c r="B83" s="57">
        <v>1280.7111083636364</v>
      </c>
      <c r="C83" s="57">
        <v>1518.5273713636363</v>
      </c>
      <c r="D83" s="57">
        <v>1474.0312442727272</v>
      </c>
      <c r="E83" s="57">
        <v>1609.9683162727272</v>
      </c>
      <c r="F83" s="57">
        <v>2262.8612625454543</v>
      </c>
    </row>
    <row r="84" spans="1:6" x14ac:dyDescent="0.35">
      <c r="A84" s="97">
        <v>44916</v>
      </c>
      <c r="B84" s="57">
        <v>1299.2601732727273</v>
      </c>
      <c r="C84" s="57">
        <v>1521.1499852727272</v>
      </c>
      <c r="D84" s="57">
        <v>1433.6058909090909</v>
      </c>
      <c r="E84" s="57">
        <v>1646.6105809090909</v>
      </c>
      <c r="F84" s="57">
        <v>2272.0668277272725</v>
      </c>
    </row>
    <row r="85" spans="1:6" x14ac:dyDescent="0.35">
      <c r="A85" s="97">
        <v>44917</v>
      </c>
      <c r="B85" s="57">
        <v>1332.291637090909</v>
      </c>
      <c r="C85" s="57">
        <v>1531.0698010909091</v>
      </c>
      <c r="D85" s="57">
        <v>1404.995144090909</v>
      </c>
      <c r="E85" s="57">
        <v>1671.1799901818181</v>
      </c>
      <c r="F85" s="57">
        <v>2299.3959331818182</v>
      </c>
    </row>
    <row r="86" spans="1:6" x14ac:dyDescent="0.35">
      <c r="A86" s="97">
        <v>44918</v>
      </c>
      <c r="B86" s="57">
        <v>1399.7656789090909</v>
      </c>
      <c r="C86" s="57">
        <v>1533.7299351818183</v>
      </c>
      <c r="D86" s="57">
        <v>1362.4714051818182</v>
      </c>
      <c r="E86" s="57">
        <v>1682.4964172727273</v>
      </c>
      <c r="F86" s="57">
        <v>2309.9902182727274</v>
      </c>
    </row>
    <row r="87" spans="1:6" x14ac:dyDescent="0.35">
      <c r="A87" s="97">
        <v>44919</v>
      </c>
      <c r="B87" s="57">
        <v>1442.0813607272728</v>
      </c>
      <c r="C87" s="57">
        <v>1552.5378332727273</v>
      </c>
      <c r="D87" s="57">
        <v>1354.6692331818181</v>
      </c>
      <c r="E87" s="57">
        <v>1693.3861091818183</v>
      </c>
      <c r="F87" s="57">
        <v>2343.871207818182</v>
      </c>
    </row>
    <row r="88" spans="1:6" x14ac:dyDescent="0.35">
      <c r="A88" s="97">
        <v>44920</v>
      </c>
      <c r="B88" s="57">
        <v>1469.9593178181817</v>
      </c>
      <c r="C88" s="57">
        <v>1544.1954033636364</v>
      </c>
      <c r="D88" s="57">
        <v>1375.9717635454545</v>
      </c>
      <c r="E88" s="57">
        <v>1740.507247</v>
      </c>
      <c r="F88" s="57">
        <v>2394.4189738181817</v>
      </c>
    </row>
    <row r="89" spans="1:6" x14ac:dyDescent="0.35">
      <c r="A89" s="97">
        <v>44921</v>
      </c>
      <c r="B89" s="57">
        <v>1486.9820222727274</v>
      </c>
      <c r="C89" s="57">
        <v>1538.0680236363637</v>
      </c>
      <c r="D89" s="57">
        <v>1401.3075751818183</v>
      </c>
      <c r="E89" s="57">
        <v>1798.1577272727272</v>
      </c>
      <c r="F89" s="57">
        <v>2436.949799</v>
      </c>
    </row>
    <row r="90" spans="1:6" x14ac:dyDescent="0.35">
      <c r="A90" s="97">
        <v>44922</v>
      </c>
      <c r="B90" s="57">
        <v>1495.1673434545455</v>
      </c>
      <c r="C90" s="57">
        <v>1555.6292840909091</v>
      </c>
      <c r="D90" s="57">
        <v>1420.6640257272727</v>
      </c>
      <c r="E90" s="57">
        <v>1832.8523547272728</v>
      </c>
      <c r="F90" s="57">
        <v>2445.5211254545457</v>
      </c>
    </row>
    <row r="91" spans="1:6" x14ac:dyDescent="0.35">
      <c r="A91" s="97">
        <v>44923</v>
      </c>
      <c r="B91" s="57">
        <v>1507.9857596363636</v>
      </c>
      <c r="C91" s="57">
        <v>1545.210656</v>
      </c>
      <c r="D91" s="57">
        <v>1422.2595891818182</v>
      </c>
      <c r="E91" s="57">
        <v>1855.8615411818182</v>
      </c>
      <c r="F91" s="57">
        <v>2465.9187666363637</v>
      </c>
    </row>
    <row r="92" spans="1:6" x14ac:dyDescent="0.35">
      <c r="A92" s="97">
        <v>44924</v>
      </c>
      <c r="B92" s="57">
        <v>1523.0957431818181</v>
      </c>
      <c r="C92" s="57">
        <v>1494.460992</v>
      </c>
      <c r="D92" s="57">
        <v>1425.5320338181818</v>
      </c>
      <c r="E92" s="57">
        <v>1904.8875703636363</v>
      </c>
      <c r="F92" s="57">
        <v>2486.8369038181818</v>
      </c>
    </row>
    <row r="93" spans="1:6" x14ac:dyDescent="0.35">
      <c r="A93" s="97">
        <v>44925</v>
      </c>
      <c r="B93" s="57">
        <v>1531.5259977272726</v>
      </c>
      <c r="C93" s="57">
        <v>1458.7584761818182</v>
      </c>
      <c r="D93" s="57">
        <v>1440.171904</v>
      </c>
      <c r="E93" s="57">
        <v>1913.5433806363637</v>
      </c>
      <c r="F93" s="57">
        <v>2512.365091909091</v>
      </c>
    </row>
    <row r="94" spans="1:6" x14ac:dyDescent="0.35">
      <c r="A94" s="97">
        <v>44926</v>
      </c>
      <c r="B94" s="57">
        <v>1526.5698479090909</v>
      </c>
      <c r="C94" s="57">
        <v>1428.9043634545455</v>
      </c>
      <c r="D94" s="57">
        <v>1470.6557182727272</v>
      </c>
      <c r="E94" s="57">
        <v>1918.7821057272727</v>
      </c>
      <c r="F94" s="57">
        <v>2535.382353</v>
      </c>
    </row>
    <row r="95" spans="1:6" x14ac:dyDescent="0.35">
      <c r="A95" s="97">
        <v>44927</v>
      </c>
      <c r="B95" s="57">
        <v>1515.7328622727273</v>
      </c>
      <c r="C95" s="57">
        <v>1393.6133894545455</v>
      </c>
      <c r="D95" s="57">
        <v>1494.2282052727273</v>
      </c>
      <c r="E95" s="57">
        <v>1926.0086023636363</v>
      </c>
      <c r="F95" s="57">
        <v>2556.3039258181816</v>
      </c>
    </row>
    <row r="96" spans="1:6" x14ac:dyDescent="0.35">
      <c r="A96" s="97">
        <v>44928</v>
      </c>
      <c r="B96" s="57">
        <v>1551.4975631818181</v>
      </c>
      <c r="C96" s="57">
        <v>1376.5386720909091</v>
      </c>
      <c r="D96" s="57">
        <v>1535.3356897272727</v>
      </c>
      <c r="E96" s="57">
        <v>1955.2635670909092</v>
      </c>
      <c r="F96" s="57">
        <v>2580.4042720000002</v>
      </c>
    </row>
    <row r="97" spans="1:6" x14ac:dyDescent="0.35">
      <c r="A97" s="97">
        <v>44929</v>
      </c>
      <c r="B97" s="57">
        <v>1587.0563606363637</v>
      </c>
      <c r="C97" s="57">
        <v>1356.3816143636363</v>
      </c>
      <c r="D97" s="57">
        <v>1569.431202</v>
      </c>
      <c r="E97" s="57">
        <v>1941.3007471818182</v>
      </c>
      <c r="F97" s="57">
        <v>2589.4613399999998</v>
      </c>
    </row>
    <row r="98" spans="1:6" x14ac:dyDescent="0.35">
      <c r="A98" s="97">
        <v>44930</v>
      </c>
      <c r="B98" s="57">
        <v>1599.4569840909091</v>
      </c>
      <c r="C98" s="57">
        <v>1344.8864066363637</v>
      </c>
      <c r="D98" s="57">
        <v>1570.5863875454545</v>
      </c>
      <c r="E98" s="57">
        <v>1928.5318962727272</v>
      </c>
      <c r="F98" s="57">
        <v>2591.5217013636366</v>
      </c>
    </row>
    <row r="99" spans="1:6" x14ac:dyDescent="0.35">
      <c r="A99" s="97">
        <v>44931</v>
      </c>
      <c r="B99" s="57">
        <v>1602.7971660909091</v>
      </c>
      <c r="C99" s="57">
        <v>1314.0804435454545</v>
      </c>
      <c r="D99" s="57">
        <v>1560.2328921818182</v>
      </c>
      <c r="E99" s="57">
        <v>1958.4925011818182</v>
      </c>
      <c r="F99" s="57">
        <v>2564.2527164545454</v>
      </c>
    </row>
    <row r="100" spans="1:6" x14ac:dyDescent="0.35">
      <c r="A100" s="97">
        <v>44932</v>
      </c>
      <c r="B100" s="57">
        <v>1610.4666843636364</v>
      </c>
      <c r="C100" s="57">
        <v>1278.4093725454545</v>
      </c>
      <c r="D100" s="57">
        <v>1540.3843019090909</v>
      </c>
      <c r="E100" s="57">
        <v>1968.3144863636364</v>
      </c>
      <c r="F100" s="57">
        <v>2537.748983090909</v>
      </c>
    </row>
    <row r="101" spans="1:6" x14ac:dyDescent="0.35">
      <c r="A101" s="97">
        <v>44933</v>
      </c>
      <c r="B101" s="57">
        <v>1599.6096131818181</v>
      </c>
      <c r="C101" s="57">
        <v>1242.1250898181818</v>
      </c>
      <c r="D101" s="57">
        <v>1528.7631610000001</v>
      </c>
      <c r="E101" s="57">
        <v>1962.9721554545454</v>
      </c>
      <c r="F101" s="57">
        <v>2522.9117515454545</v>
      </c>
    </row>
    <row r="102" spans="1:6" x14ac:dyDescent="0.35">
      <c r="A102" s="97">
        <v>44934</v>
      </c>
      <c r="B102" s="57">
        <v>1603.4434035454547</v>
      </c>
      <c r="C102" s="57">
        <v>1182.6742949090908</v>
      </c>
      <c r="D102" s="57">
        <v>1523.8488970000001</v>
      </c>
      <c r="E102" s="57">
        <v>1985.4557971818181</v>
      </c>
      <c r="F102" s="57">
        <v>2487.7970420000001</v>
      </c>
    </row>
    <row r="103" spans="1:6" x14ac:dyDescent="0.35">
      <c r="A103" s="97">
        <v>44935</v>
      </c>
      <c r="B103" s="57">
        <v>1595.7711161818181</v>
      </c>
      <c r="C103" s="57">
        <v>1122.5681407272727</v>
      </c>
      <c r="D103" s="57">
        <v>1547.2277006363636</v>
      </c>
      <c r="E103" s="57">
        <v>1983.3934448181817</v>
      </c>
      <c r="F103" s="57">
        <v>2432.1790380000002</v>
      </c>
    </row>
    <row r="104" spans="1:6" x14ac:dyDescent="0.35">
      <c r="A104" s="97">
        <v>44936</v>
      </c>
      <c r="B104" s="57">
        <v>1548.4255277272728</v>
      </c>
      <c r="C104" s="57">
        <v>1086.831731090909</v>
      </c>
      <c r="D104" s="57">
        <v>1538.121110090909</v>
      </c>
      <c r="E104" s="57">
        <v>1969.8731170909091</v>
      </c>
      <c r="F104" s="57">
        <v>2362.3241638181817</v>
      </c>
    </row>
    <row r="105" spans="1:6" x14ac:dyDescent="0.35">
      <c r="A105" s="97">
        <v>44937</v>
      </c>
      <c r="B105" s="57">
        <v>1503.0723197272728</v>
      </c>
      <c r="C105" s="57">
        <v>1075.7946591818181</v>
      </c>
      <c r="D105" s="57">
        <v>1525.1624465454545</v>
      </c>
      <c r="E105" s="57">
        <v>1962.8830836363636</v>
      </c>
      <c r="F105" s="57">
        <v>2285.0223151818182</v>
      </c>
    </row>
    <row r="106" spans="1:6" x14ac:dyDescent="0.35">
      <c r="A106" s="97">
        <v>44938</v>
      </c>
      <c r="B106" s="57">
        <v>1482.119551</v>
      </c>
      <c r="C106" s="57">
        <v>1075.8935846363636</v>
      </c>
      <c r="D106" s="57">
        <v>1526.2715746363635</v>
      </c>
      <c r="E106" s="57">
        <v>1960.4825090909092</v>
      </c>
      <c r="F106" s="57">
        <v>2225.0780031818181</v>
      </c>
    </row>
    <row r="107" spans="1:6" x14ac:dyDescent="0.35">
      <c r="A107" s="97">
        <v>44939</v>
      </c>
      <c r="B107" s="57">
        <v>1473.0373287272728</v>
      </c>
      <c r="C107" s="57">
        <v>1078.5808351818182</v>
      </c>
      <c r="D107" s="57">
        <v>1508.864315090909</v>
      </c>
      <c r="E107" s="57">
        <v>1964.3620990909092</v>
      </c>
      <c r="F107" s="57">
        <v>2172.6701517272727</v>
      </c>
    </row>
    <row r="108" spans="1:6" x14ac:dyDescent="0.35">
      <c r="A108" s="97">
        <v>44940</v>
      </c>
      <c r="B108" s="57">
        <v>1463.1638685454545</v>
      </c>
      <c r="C108" s="57">
        <v>1071.0964809090908</v>
      </c>
      <c r="D108" s="57">
        <v>1482.0174356363636</v>
      </c>
      <c r="E108" s="57">
        <v>1963.9901188181818</v>
      </c>
      <c r="F108" s="57">
        <v>2152.6798480000002</v>
      </c>
    </row>
    <row r="109" spans="1:6" x14ac:dyDescent="0.35">
      <c r="A109" s="97">
        <v>44941</v>
      </c>
      <c r="B109" s="57">
        <v>1435.481221</v>
      </c>
      <c r="C109" s="57">
        <v>1065.9769391818181</v>
      </c>
      <c r="D109" s="57">
        <v>1447.5168704545454</v>
      </c>
      <c r="E109" s="57">
        <v>1995.6611063636365</v>
      </c>
      <c r="F109" s="57">
        <v>2141.6696535454544</v>
      </c>
    </row>
    <row r="110" spans="1:6" x14ac:dyDescent="0.35">
      <c r="A110" s="97">
        <v>44942</v>
      </c>
      <c r="B110" s="57">
        <v>1450.1614481818183</v>
      </c>
      <c r="C110" s="57">
        <v>1040.25397</v>
      </c>
      <c r="D110" s="57">
        <v>1405.8025901818182</v>
      </c>
      <c r="E110" s="57">
        <v>1995.8005481818182</v>
      </c>
      <c r="F110" s="57">
        <v>2071.9888405454544</v>
      </c>
    </row>
    <row r="111" spans="1:6" x14ac:dyDescent="0.35">
      <c r="A111" s="97">
        <v>44943</v>
      </c>
      <c r="B111" s="57">
        <v>1429.9814210909092</v>
      </c>
      <c r="C111" s="57">
        <v>1079.2669415454545</v>
      </c>
      <c r="D111" s="57">
        <v>1396.5571665454545</v>
      </c>
      <c r="E111" s="57">
        <v>1938.4307734545455</v>
      </c>
      <c r="F111" s="57">
        <v>1996.9410290000001</v>
      </c>
    </row>
    <row r="112" spans="1:6" x14ac:dyDescent="0.35">
      <c r="A112" s="97">
        <v>44944</v>
      </c>
      <c r="B112" s="57">
        <v>1417.2608572727272</v>
      </c>
      <c r="C112" s="57">
        <v>1120.8661909090908</v>
      </c>
      <c r="D112" s="57">
        <v>1361.0463477272726</v>
      </c>
      <c r="E112" s="57">
        <v>1869.3163027272726</v>
      </c>
      <c r="F112" s="57">
        <v>1918.1806390909092</v>
      </c>
    </row>
    <row r="113" spans="1:6" x14ac:dyDescent="0.35">
      <c r="A113" s="97">
        <v>44945</v>
      </c>
      <c r="B113" s="57">
        <v>1399.2442274545454</v>
      </c>
      <c r="C113" s="57">
        <v>1126.7622263636363</v>
      </c>
      <c r="D113" s="57">
        <v>1301.9575715454546</v>
      </c>
      <c r="E113" s="57">
        <v>1811.5663941818182</v>
      </c>
      <c r="F113" s="57">
        <v>1832.8965777272726</v>
      </c>
    </row>
    <row r="114" spans="1:6" x14ac:dyDescent="0.35">
      <c r="A114" s="97">
        <v>44946</v>
      </c>
      <c r="B114" s="57">
        <v>1358.3510916363637</v>
      </c>
      <c r="C114" s="57">
        <v>1159.2873146363636</v>
      </c>
      <c r="D114" s="57">
        <v>1277.5498553636364</v>
      </c>
      <c r="E114" s="57">
        <v>1757.5272080909092</v>
      </c>
      <c r="F114" s="57">
        <v>1779.6852694545455</v>
      </c>
    </row>
    <row r="115" spans="1:6" x14ac:dyDescent="0.35">
      <c r="A115" s="97">
        <v>44947</v>
      </c>
      <c r="B115" s="57">
        <v>1318.8165530909091</v>
      </c>
      <c r="C115" s="57">
        <v>1161.9872336363637</v>
      </c>
      <c r="D115" s="57">
        <v>1231.800785909091</v>
      </c>
      <c r="E115" s="57">
        <v>1726.2765423636363</v>
      </c>
      <c r="F115" s="57">
        <v>1757.7957002727273</v>
      </c>
    </row>
    <row r="116" spans="1:6" x14ac:dyDescent="0.35">
      <c r="A116" s="97">
        <v>44948</v>
      </c>
      <c r="B116" s="57">
        <v>1266.2153152727274</v>
      </c>
      <c r="C116" s="57">
        <v>1151.7943804545455</v>
      </c>
      <c r="D116" s="57">
        <v>1204.3420566363636</v>
      </c>
      <c r="E116" s="57">
        <v>1713.470912090909</v>
      </c>
      <c r="F116" s="57">
        <v>1770.5678935454546</v>
      </c>
    </row>
    <row r="117" spans="1:6" x14ac:dyDescent="0.35">
      <c r="A117" s="97">
        <v>44949</v>
      </c>
      <c r="B117" s="57">
        <v>1221.0482793636363</v>
      </c>
      <c r="C117" s="57">
        <v>1138.9442748181818</v>
      </c>
      <c r="D117" s="57">
        <v>1193.2455689090909</v>
      </c>
      <c r="E117" s="57">
        <v>1674.9287694545455</v>
      </c>
      <c r="F117" s="57">
        <v>1777.6082252727272</v>
      </c>
    </row>
    <row r="118" spans="1:6" x14ac:dyDescent="0.35">
      <c r="A118" s="97">
        <v>44950</v>
      </c>
      <c r="B118" s="57">
        <v>1197.2406395454545</v>
      </c>
      <c r="C118" s="57">
        <v>1123.6467834545454</v>
      </c>
      <c r="D118" s="57">
        <v>1180.549975909091</v>
      </c>
      <c r="E118" s="57">
        <v>1620.2174557272726</v>
      </c>
      <c r="F118" s="57">
        <v>1785.6567872727273</v>
      </c>
    </row>
    <row r="119" spans="1:6" x14ac:dyDescent="0.35">
      <c r="A119" s="97">
        <v>44951</v>
      </c>
      <c r="B119" s="57">
        <v>1179.6459983636364</v>
      </c>
      <c r="C119" s="57">
        <v>1080.5253182727272</v>
      </c>
      <c r="D119" s="57">
        <v>1142.9591578181819</v>
      </c>
      <c r="E119" s="57">
        <v>1572.2263492727272</v>
      </c>
      <c r="F119" s="57">
        <v>1799.722814</v>
      </c>
    </row>
    <row r="120" spans="1:6" x14ac:dyDescent="0.35">
      <c r="A120" s="97">
        <v>44952</v>
      </c>
      <c r="B120" s="57">
        <v>1164.8115468181818</v>
      </c>
      <c r="C120" s="57">
        <v>1054.7823228181819</v>
      </c>
      <c r="D120" s="57">
        <v>1111.5020008181818</v>
      </c>
      <c r="E120" s="57">
        <v>1539.2613773636363</v>
      </c>
      <c r="F120" s="57">
        <v>1790.6133335454545</v>
      </c>
    </row>
    <row r="121" spans="1:6" x14ac:dyDescent="0.35">
      <c r="A121" s="97">
        <v>44953</v>
      </c>
      <c r="B121" s="57">
        <v>1165.664336</v>
      </c>
      <c r="C121" s="57">
        <v>1030.9557850000001</v>
      </c>
      <c r="D121" s="57">
        <v>1115.3203490000001</v>
      </c>
      <c r="E121" s="57">
        <v>1493.9950627272726</v>
      </c>
      <c r="F121" s="57">
        <v>1786.6142378181819</v>
      </c>
    </row>
    <row r="122" spans="1:6" x14ac:dyDescent="0.35">
      <c r="A122" s="97">
        <v>44954</v>
      </c>
      <c r="B122" s="57">
        <v>1132.4478392727274</v>
      </c>
      <c r="C122" s="57">
        <v>1031.1986107272728</v>
      </c>
      <c r="D122" s="57">
        <v>1106.8415342727274</v>
      </c>
      <c r="E122" s="57">
        <v>1448.7975269999999</v>
      </c>
      <c r="F122" s="57">
        <v>1772.511015090909</v>
      </c>
    </row>
    <row r="123" spans="1:6" x14ac:dyDescent="0.35">
      <c r="A123" s="97">
        <v>44955</v>
      </c>
      <c r="B123" s="57">
        <v>1087.9837048181819</v>
      </c>
      <c r="C123" s="57">
        <v>1047.3861897272727</v>
      </c>
      <c r="D123" s="57">
        <v>1098.5093118181819</v>
      </c>
      <c r="E123" s="57">
        <v>1423.1808777272727</v>
      </c>
      <c r="F123" s="57">
        <v>1776.4018894545454</v>
      </c>
    </row>
    <row r="124" spans="1:6" x14ac:dyDescent="0.35">
      <c r="A124" s="97">
        <v>44956</v>
      </c>
      <c r="B124" s="57">
        <v>1129.6852629090909</v>
      </c>
      <c r="C124" s="57">
        <v>1074.7768097272726</v>
      </c>
      <c r="D124" s="57">
        <v>1129.9803200909091</v>
      </c>
      <c r="E124" s="57">
        <v>1438.9202272727273</v>
      </c>
      <c r="F124" s="57">
        <v>1758.2611254545454</v>
      </c>
    </row>
    <row r="125" spans="1:6" x14ac:dyDescent="0.35">
      <c r="A125" s="97">
        <v>44957</v>
      </c>
      <c r="B125" s="57">
        <v>1064.8770283636363</v>
      </c>
      <c r="C125" s="57">
        <v>1093.840066</v>
      </c>
      <c r="D125" s="57">
        <v>1131.6522096363635</v>
      </c>
      <c r="E125" s="57">
        <v>1423.1237350909091</v>
      </c>
      <c r="F125" s="57">
        <v>1737.1935887272728</v>
      </c>
    </row>
    <row r="126" spans="1:6" x14ac:dyDescent="0.35">
      <c r="A126" s="97">
        <v>44958</v>
      </c>
      <c r="B126" s="57">
        <v>1060.4881871818181</v>
      </c>
      <c r="C126" s="57">
        <v>1090.0480908181819</v>
      </c>
      <c r="D126" s="57">
        <v>1128.0917567272727</v>
      </c>
      <c r="E126" s="57">
        <v>1422.6057053636364</v>
      </c>
      <c r="F126" s="57">
        <v>1706.6611186363637</v>
      </c>
    </row>
    <row r="127" spans="1:6" x14ac:dyDescent="0.35">
      <c r="A127" s="97">
        <v>44959</v>
      </c>
      <c r="B127" s="57">
        <v>1069.8603545454546</v>
      </c>
      <c r="C127" s="57">
        <v>1065.3070244545454</v>
      </c>
      <c r="D127" s="57">
        <v>1154.6034727272727</v>
      </c>
      <c r="E127" s="57">
        <v>1416.5037598181818</v>
      </c>
      <c r="F127" s="57">
        <v>1701.443415</v>
      </c>
    </row>
    <row r="128" spans="1:6" x14ac:dyDescent="0.35">
      <c r="A128" s="97">
        <v>44960</v>
      </c>
      <c r="B128" s="57">
        <v>1074.226281</v>
      </c>
      <c r="C128" s="57">
        <v>1059.3454008181818</v>
      </c>
      <c r="D128" s="57">
        <v>1168.1655130909091</v>
      </c>
      <c r="E128" s="57">
        <v>1426.6309190909092</v>
      </c>
      <c r="F128" s="57">
        <v>1727.924892</v>
      </c>
    </row>
    <row r="129" spans="1:6" x14ac:dyDescent="0.35">
      <c r="A129" s="97">
        <v>44961</v>
      </c>
      <c r="B129" s="57">
        <v>1049.7651514545455</v>
      </c>
      <c r="C129" s="57">
        <v>1061.8386743636363</v>
      </c>
      <c r="D129" s="57">
        <v>1190.7763281818181</v>
      </c>
      <c r="E129" s="57">
        <v>1453.8973801818181</v>
      </c>
      <c r="F129" s="57">
        <v>1766.1962236363636</v>
      </c>
    </row>
    <row r="130" spans="1:6" x14ac:dyDescent="0.35">
      <c r="A130" s="97">
        <v>44962</v>
      </c>
      <c r="B130" s="57">
        <v>1022.1794756363637</v>
      </c>
      <c r="C130" s="57">
        <v>1050.3792679999999</v>
      </c>
      <c r="D130" s="57">
        <v>1203.2566424545455</v>
      </c>
      <c r="E130" s="57">
        <v>1486.6285167272727</v>
      </c>
      <c r="F130" s="57">
        <v>1784.4089858181819</v>
      </c>
    </row>
    <row r="131" spans="1:6" x14ac:dyDescent="0.35">
      <c r="A131" s="97">
        <v>44963</v>
      </c>
      <c r="B131" s="57">
        <v>986.04814272727276</v>
      </c>
      <c r="C131" s="57">
        <v>1037.3531103636365</v>
      </c>
      <c r="D131" s="57">
        <v>1220.4421157272727</v>
      </c>
      <c r="E131" s="57">
        <v>1490.871537090909</v>
      </c>
      <c r="F131" s="57">
        <v>1797.0747354545454</v>
      </c>
    </row>
    <row r="132" spans="1:6" x14ac:dyDescent="0.35">
      <c r="A132" s="97">
        <v>44964</v>
      </c>
      <c r="B132" s="57">
        <v>953.90490527272732</v>
      </c>
      <c r="C132" s="57">
        <v>1038.9516431818181</v>
      </c>
      <c r="D132" s="57">
        <v>1248.1095766363637</v>
      </c>
      <c r="E132" s="57">
        <v>1439.7066038181817</v>
      </c>
      <c r="F132" s="57">
        <v>1787.5237219090909</v>
      </c>
    </row>
    <row r="133" spans="1:6" x14ac:dyDescent="0.35">
      <c r="A133" s="97">
        <v>44965</v>
      </c>
      <c r="B133" s="57">
        <v>938.21497581818187</v>
      </c>
      <c r="C133" s="57">
        <v>1016.3836450909091</v>
      </c>
      <c r="D133" s="57">
        <v>1244.2815269090909</v>
      </c>
      <c r="E133" s="57">
        <v>1390.2697442727272</v>
      </c>
      <c r="F133" s="57">
        <v>1729.9860897272727</v>
      </c>
    </row>
    <row r="134" spans="1:6" x14ac:dyDescent="0.35">
      <c r="A134" s="97">
        <v>44966</v>
      </c>
      <c r="B134" s="57">
        <v>946.41133636363634</v>
      </c>
      <c r="C134" s="57">
        <v>956.02944136363635</v>
      </c>
      <c r="D134" s="57">
        <v>1256.793099</v>
      </c>
      <c r="E134" s="57">
        <v>1343.0244672727272</v>
      </c>
      <c r="F134" s="57">
        <v>1689.2493960909092</v>
      </c>
    </row>
    <row r="135" spans="1:6" x14ac:dyDescent="0.35">
      <c r="A135" s="97">
        <v>44967</v>
      </c>
      <c r="B135" s="57">
        <v>952.61307090909088</v>
      </c>
      <c r="C135" s="57">
        <v>903.4133169090909</v>
      </c>
      <c r="D135" s="57">
        <v>1259.6347016363636</v>
      </c>
      <c r="E135" s="57">
        <v>1299.8476933636364</v>
      </c>
      <c r="F135" s="57">
        <v>1683.5600469090909</v>
      </c>
    </row>
    <row r="136" spans="1:6" x14ac:dyDescent="0.35">
      <c r="A136" s="97">
        <v>44968</v>
      </c>
      <c r="B136" s="57">
        <v>924.14171809090908</v>
      </c>
      <c r="C136" s="57">
        <v>841.52793281818185</v>
      </c>
      <c r="D136" s="57">
        <v>1239.130807090909</v>
      </c>
      <c r="E136" s="57">
        <v>1248.4693342727273</v>
      </c>
      <c r="F136" s="57">
        <v>1679.7378242727273</v>
      </c>
    </row>
    <row r="137" spans="1:6" x14ac:dyDescent="0.35">
      <c r="A137" s="97">
        <v>44969</v>
      </c>
      <c r="B137" s="57">
        <v>894.23408090909095</v>
      </c>
      <c r="C137" s="57">
        <v>782.8115755454545</v>
      </c>
      <c r="D137" s="57">
        <v>1210.4780395454545</v>
      </c>
      <c r="E137" s="57">
        <v>1252.6161126363636</v>
      </c>
      <c r="F137" s="57">
        <v>1677.3602617272727</v>
      </c>
    </row>
    <row r="138" spans="1:6" x14ac:dyDescent="0.35">
      <c r="A138" s="97">
        <v>44970</v>
      </c>
      <c r="B138" s="57">
        <v>875.2490714545454</v>
      </c>
      <c r="C138" s="57">
        <v>716.83357554545455</v>
      </c>
      <c r="D138" s="57">
        <v>1213.3987368181818</v>
      </c>
      <c r="E138" s="57">
        <v>1265.6579572727273</v>
      </c>
      <c r="F138" s="57">
        <v>1650.0730620909092</v>
      </c>
    </row>
    <row r="139" spans="1:6" x14ac:dyDescent="0.35">
      <c r="A139" s="97">
        <v>44971</v>
      </c>
      <c r="B139" s="57">
        <v>839.12342290909089</v>
      </c>
      <c r="C139" s="57">
        <v>637.93982090909094</v>
      </c>
      <c r="D139" s="57">
        <v>1218.2276545454545</v>
      </c>
      <c r="E139" s="57">
        <v>1247.783468909091</v>
      </c>
      <c r="F139" s="57">
        <v>1619.0968656363636</v>
      </c>
    </row>
    <row r="140" spans="1:6" x14ac:dyDescent="0.35">
      <c r="A140" s="97">
        <v>44972</v>
      </c>
      <c r="B140" s="57">
        <v>816.13005145454542</v>
      </c>
      <c r="C140" s="57">
        <v>584.07678709090908</v>
      </c>
      <c r="D140" s="57">
        <v>1198.5164909090909</v>
      </c>
      <c r="E140" s="57">
        <v>1221.7835573636364</v>
      </c>
      <c r="F140" s="57">
        <v>1617.3808007272728</v>
      </c>
    </row>
    <row r="141" spans="1:6" x14ac:dyDescent="0.35">
      <c r="A141" s="97">
        <v>44973</v>
      </c>
      <c r="B141" s="57">
        <v>812.02928281818185</v>
      </c>
      <c r="C141" s="57">
        <v>560.80890863636364</v>
      </c>
      <c r="D141" s="57">
        <v>1181.3700331818181</v>
      </c>
      <c r="E141" s="57">
        <v>1217.9226219090908</v>
      </c>
      <c r="F141" s="57">
        <v>1639.1856793636364</v>
      </c>
    </row>
    <row r="142" spans="1:6" x14ac:dyDescent="0.35">
      <c r="A142" s="97">
        <v>44974</v>
      </c>
      <c r="B142" s="57">
        <v>806.20238790909093</v>
      </c>
      <c r="C142" s="57">
        <v>537.01655436363637</v>
      </c>
      <c r="D142" s="57">
        <v>1193.7527406363636</v>
      </c>
      <c r="E142" s="57">
        <v>1223.8155870000001</v>
      </c>
      <c r="F142" s="57">
        <v>1638.3500514545456</v>
      </c>
    </row>
    <row r="143" spans="1:6" x14ac:dyDescent="0.35">
      <c r="A143" s="97">
        <v>44975</v>
      </c>
      <c r="B143" s="57">
        <v>769.48793045454545</v>
      </c>
      <c r="C143" s="57">
        <v>531.61275972727276</v>
      </c>
      <c r="D143" s="57">
        <v>1189.0603299090908</v>
      </c>
      <c r="E143" s="57">
        <v>1246.4195023636364</v>
      </c>
      <c r="F143" s="57">
        <v>1661.6550829090909</v>
      </c>
    </row>
    <row r="144" spans="1:6" x14ac:dyDescent="0.35">
      <c r="A144" s="97">
        <v>44976</v>
      </c>
      <c r="B144" s="57">
        <v>721.65584681818177</v>
      </c>
      <c r="C144" s="57">
        <v>512.42627836363636</v>
      </c>
      <c r="D144" s="57">
        <v>1171.5542262727272</v>
      </c>
      <c r="E144" s="57">
        <v>1290.8037607272727</v>
      </c>
      <c r="F144" s="57">
        <v>1697.5307066363637</v>
      </c>
    </row>
    <row r="145" spans="1:6" x14ac:dyDescent="0.35">
      <c r="A145" s="97">
        <v>44977</v>
      </c>
      <c r="B145" s="57">
        <v>672.95826081818177</v>
      </c>
      <c r="C145" s="57">
        <v>496.45310990909093</v>
      </c>
      <c r="D145" s="57">
        <v>1136.5032018181819</v>
      </c>
      <c r="E145" s="57">
        <v>1326.6273894545454</v>
      </c>
      <c r="F145" s="57">
        <v>1713.2954524545455</v>
      </c>
    </row>
    <row r="146" spans="1:6" x14ac:dyDescent="0.35">
      <c r="A146" s="97">
        <v>44978</v>
      </c>
      <c r="B146" s="57">
        <v>638.60244009090911</v>
      </c>
      <c r="C146" s="57">
        <v>522.57699163636369</v>
      </c>
      <c r="D146" s="57">
        <v>1142.1150598181819</v>
      </c>
      <c r="E146" s="57">
        <v>1352.6109284545455</v>
      </c>
      <c r="F146" s="57">
        <v>1726.2048266363636</v>
      </c>
    </row>
    <row r="147" spans="1:6" x14ac:dyDescent="0.35">
      <c r="A147" s="97">
        <v>44979</v>
      </c>
      <c r="B147" s="57">
        <v>630.31613836363636</v>
      </c>
      <c r="C147" s="57">
        <v>533.80277290909089</v>
      </c>
      <c r="D147" s="57">
        <v>1118.8828258181818</v>
      </c>
      <c r="E147" s="57">
        <v>1345.9460838181817</v>
      </c>
      <c r="F147" s="57">
        <v>1727.5397671818182</v>
      </c>
    </row>
    <row r="148" spans="1:6" x14ac:dyDescent="0.35">
      <c r="A148" s="97">
        <v>44980</v>
      </c>
      <c r="B148" s="57">
        <v>626.53598981818186</v>
      </c>
      <c r="C148" s="57">
        <v>521.05787899999996</v>
      </c>
      <c r="D148" s="57">
        <v>1128.117056</v>
      </c>
      <c r="E148" s="57">
        <v>1343.4927047272727</v>
      </c>
      <c r="F148" s="57">
        <v>1716.764187090909</v>
      </c>
    </row>
    <row r="149" spans="1:6" x14ac:dyDescent="0.35">
      <c r="A149" s="97">
        <v>44981</v>
      </c>
      <c r="B149" s="57">
        <v>625.71406209090912</v>
      </c>
      <c r="C149" s="57">
        <v>520.64694027272731</v>
      </c>
      <c r="D149" s="57">
        <v>1127.9858533636364</v>
      </c>
      <c r="E149" s="57">
        <v>1339.9197909090908</v>
      </c>
      <c r="F149" s="57">
        <v>1687.9050578181818</v>
      </c>
    </row>
    <row r="150" spans="1:6" x14ac:dyDescent="0.35">
      <c r="A150" s="97">
        <v>44982</v>
      </c>
      <c r="B150" s="57">
        <v>612.76186709090905</v>
      </c>
      <c r="C150" s="57">
        <v>536.11172836363642</v>
      </c>
      <c r="D150" s="57">
        <v>1119.7360343636365</v>
      </c>
      <c r="E150" s="57">
        <v>1333.3478755454546</v>
      </c>
      <c r="F150" s="57">
        <v>1652.9677393636364</v>
      </c>
    </row>
    <row r="151" spans="1:6" x14ac:dyDescent="0.35">
      <c r="A151" s="97">
        <v>44983</v>
      </c>
      <c r="B151" s="57">
        <v>603.49409254545458</v>
      </c>
      <c r="C151" s="57">
        <v>535.32963881818182</v>
      </c>
      <c r="D151" s="57">
        <v>1118.5027148181819</v>
      </c>
      <c r="E151" s="57">
        <v>1345.9188413636364</v>
      </c>
      <c r="F151" s="57">
        <v>1627.1243870000001</v>
      </c>
    </row>
    <row r="152" spans="1:6" x14ac:dyDescent="0.35">
      <c r="A152" s="97">
        <v>44984</v>
      </c>
      <c r="B152" s="57">
        <v>560.11302172727278</v>
      </c>
      <c r="C152" s="57">
        <v>523.68348854545457</v>
      </c>
      <c r="D152" s="57">
        <v>1126.7539519090908</v>
      </c>
      <c r="E152" s="57">
        <v>1346.3689004545454</v>
      </c>
      <c r="F152" s="57">
        <v>1577.1392505454546</v>
      </c>
    </row>
    <row r="153" spans="1:6" x14ac:dyDescent="0.35">
      <c r="A153" s="97">
        <v>44985</v>
      </c>
      <c r="B153" s="57">
        <v>521.86958181818181</v>
      </c>
      <c r="C153" s="57">
        <v>510.47813636363634</v>
      </c>
      <c r="D153" s="57">
        <v>1136.7103272727272</v>
      </c>
      <c r="E153" s="57">
        <v>1305.4086890000001</v>
      </c>
      <c r="F153" s="57">
        <v>1518.6627298181818</v>
      </c>
    </row>
    <row r="154" spans="1:6" x14ac:dyDescent="0.35">
      <c r="A154" s="97">
        <v>44986</v>
      </c>
      <c r="B154" s="57">
        <v>521.90188090909089</v>
      </c>
      <c r="C154" s="57">
        <v>491.61322136363634</v>
      </c>
      <c r="D154" s="57">
        <v>1130.5187948181817</v>
      </c>
      <c r="E154" s="57">
        <v>1271.935435909091</v>
      </c>
      <c r="F154" s="57">
        <v>1484.2671397272727</v>
      </c>
    </row>
    <row r="155" spans="1:6" x14ac:dyDescent="0.35">
      <c r="A155" s="97">
        <v>44987</v>
      </c>
      <c r="B155" s="57">
        <v>549.41436936363641</v>
      </c>
      <c r="C155" s="57">
        <v>449.62974809090912</v>
      </c>
      <c r="D155" s="57">
        <v>1100.5183220909091</v>
      </c>
      <c r="E155" s="57">
        <v>1232.6823916363637</v>
      </c>
      <c r="F155" s="57">
        <v>1454.5806232727273</v>
      </c>
    </row>
    <row r="156" spans="1:6" x14ac:dyDescent="0.35">
      <c r="A156" s="97">
        <v>44988</v>
      </c>
      <c r="B156" s="57">
        <v>566.52057736363633</v>
      </c>
      <c r="C156" s="57">
        <v>408.13676236363636</v>
      </c>
      <c r="D156" s="57">
        <v>1076.9030977272728</v>
      </c>
      <c r="E156" s="57">
        <v>1196.5172801818183</v>
      </c>
      <c r="F156" s="57">
        <v>1405.959842090909</v>
      </c>
    </row>
    <row r="157" spans="1:6" x14ac:dyDescent="0.35">
      <c r="A157" s="97">
        <v>44989</v>
      </c>
      <c r="B157" s="57">
        <v>543.3693996363636</v>
      </c>
      <c r="C157" s="57">
        <v>357.78982018181819</v>
      </c>
      <c r="D157" s="57">
        <v>1052.3119597272728</v>
      </c>
      <c r="E157" s="57">
        <v>1168.6551550909091</v>
      </c>
      <c r="F157" s="57">
        <v>1373.8412039090908</v>
      </c>
    </row>
    <row r="158" spans="1:6" x14ac:dyDescent="0.35">
      <c r="A158" s="97">
        <v>44990</v>
      </c>
      <c r="B158" s="57">
        <v>500.85719936363637</v>
      </c>
      <c r="C158" s="57">
        <v>327.07802172727276</v>
      </c>
      <c r="D158" s="57">
        <v>1029.0512219090908</v>
      </c>
      <c r="E158" s="57">
        <v>1154.4548846363637</v>
      </c>
      <c r="F158" s="57">
        <v>1337.3972391818181</v>
      </c>
    </row>
    <row r="159" spans="1:6" x14ac:dyDescent="0.35">
      <c r="A159" s="97">
        <v>44991</v>
      </c>
      <c r="B159" s="57">
        <v>471.89964209090908</v>
      </c>
      <c r="C159" s="57">
        <v>312.73967354545454</v>
      </c>
      <c r="D159" s="57">
        <v>1018.3115475454546</v>
      </c>
      <c r="E159" s="57">
        <v>1142.7773470909092</v>
      </c>
      <c r="F159" s="57">
        <v>1295.5169351818181</v>
      </c>
    </row>
    <row r="160" spans="1:6" x14ac:dyDescent="0.35">
      <c r="A160" s="97">
        <v>44992</v>
      </c>
      <c r="B160" s="57">
        <v>433.13794618181817</v>
      </c>
      <c r="C160" s="57">
        <v>289.4975091818182</v>
      </c>
      <c r="D160" s="57">
        <v>1006.1246463636363</v>
      </c>
      <c r="E160" s="57">
        <v>1105.2653290000001</v>
      </c>
      <c r="F160" s="57">
        <v>1249.659183090909</v>
      </c>
    </row>
    <row r="161" spans="1:6" x14ac:dyDescent="0.35">
      <c r="A161" s="97">
        <v>44993</v>
      </c>
      <c r="B161" s="57">
        <v>421.26887318181821</v>
      </c>
      <c r="C161" s="57">
        <v>271.31998963636363</v>
      </c>
      <c r="D161" s="57">
        <v>976.82780509090912</v>
      </c>
      <c r="E161" s="57">
        <v>1043.6051745454545</v>
      </c>
      <c r="F161" s="57">
        <v>1212.6213025454545</v>
      </c>
    </row>
    <row r="162" spans="1:6" x14ac:dyDescent="0.35">
      <c r="A162" s="97">
        <v>44994</v>
      </c>
      <c r="B162" s="57">
        <v>437.9938269090909</v>
      </c>
      <c r="C162" s="57">
        <v>253.433683</v>
      </c>
      <c r="D162" s="57">
        <v>950.97994436363638</v>
      </c>
      <c r="E162" s="57">
        <v>976.61038118181818</v>
      </c>
      <c r="F162" s="57">
        <v>1180.3258698181819</v>
      </c>
    </row>
    <row r="163" spans="1:6" x14ac:dyDescent="0.35">
      <c r="A163" s="97">
        <v>44995</v>
      </c>
      <c r="B163" s="57">
        <v>465.61082727272725</v>
      </c>
      <c r="C163" s="57">
        <v>252.47696927272727</v>
      </c>
      <c r="D163" s="57">
        <v>936.82848718181822</v>
      </c>
      <c r="E163" s="57">
        <v>944.47777645454551</v>
      </c>
      <c r="F163" s="57">
        <v>1157.7234898181819</v>
      </c>
    </row>
    <row r="164" spans="1:6" x14ac:dyDescent="0.35">
      <c r="A164" s="97">
        <v>44996</v>
      </c>
      <c r="B164" s="57">
        <v>465.99135745454544</v>
      </c>
      <c r="C164" s="57">
        <v>248.73516499999999</v>
      </c>
      <c r="D164" s="57">
        <v>928.01517336363634</v>
      </c>
      <c r="E164" s="57">
        <v>906.105099</v>
      </c>
      <c r="F164" s="57">
        <v>1159.3703907272727</v>
      </c>
    </row>
    <row r="165" spans="1:6" x14ac:dyDescent="0.35">
      <c r="A165" s="97">
        <v>44997</v>
      </c>
      <c r="B165" s="57">
        <v>468.63201854545457</v>
      </c>
      <c r="C165" s="57">
        <v>269.38882454545455</v>
      </c>
      <c r="D165" s="57">
        <v>916.05310081818186</v>
      </c>
      <c r="E165" s="57">
        <v>897.72008018181816</v>
      </c>
      <c r="F165" s="57">
        <v>1149.1639724545455</v>
      </c>
    </row>
    <row r="166" spans="1:6" x14ac:dyDescent="0.35">
      <c r="A166" s="97">
        <v>44998</v>
      </c>
      <c r="B166" s="57">
        <v>474.40610927272729</v>
      </c>
      <c r="C166" s="57">
        <v>288.41684390909091</v>
      </c>
      <c r="D166" s="57">
        <v>936.53384854545459</v>
      </c>
      <c r="E166" s="57">
        <v>942.92804390909089</v>
      </c>
      <c r="F166" s="57">
        <v>1093.7495118181819</v>
      </c>
    </row>
    <row r="167" spans="1:6" x14ac:dyDescent="0.35">
      <c r="A167" s="97">
        <v>44999</v>
      </c>
      <c r="B167" s="57">
        <v>476.30377890909091</v>
      </c>
      <c r="C167" s="57">
        <v>302.70453518181819</v>
      </c>
      <c r="D167" s="57">
        <v>949.24902499999996</v>
      </c>
      <c r="E167" s="57">
        <v>980.14835300000004</v>
      </c>
      <c r="F167" s="57">
        <v>1051.7444434545455</v>
      </c>
    </row>
    <row r="168" spans="1:6" x14ac:dyDescent="0.35">
      <c r="A168" s="97">
        <v>45000</v>
      </c>
      <c r="B168" s="57">
        <v>460.44442554545452</v>
      </c>
      <c r="C168" s="57">
        <v>317.44659772727272</v>
      </c>
      <c r="D168" s="57">
        <v>935.51941581818187</v>
      </c>
      <c r="E168" s="57">
        <v>966.83133299999997</v>
      </c>
      <c r="F168" s="57">
        <v>1051.1021210909091</v>
      </c>
    </row>
    <row r="169" spans="1:6" x14ac:dyDescent="0.35">
      <c r="A169" s="97">
        <v>45001</v>
      </c>
      <c r="B169" s="57">
        <v>479.21793881818184</v>
      </c>
      <c r="C169" s="57">
        <v>329.04019827272725</v>
      </c>
      <c r="D169" s="57">
        <v>925.47819481818181</v>
      </c>
      <c r="E169" s="57">
        <v>926.96359681818183</v>
      </c>
      <c r="F169" s="57">
        <v>1059.5314169090909</v>
      </c>
    </row>
    <row r="170" spans="1:6" x14ac:dyDescent="0.35">
      <c r="A170" s="97">
        <v>45002</v>
      </c>
      <c r="B170" s="57">
        <v>483.0123011818182</v>
      </c>
      <c r="C170" s="57">
        <v>350.64271063636363</v>
      </c>
      <c r="D170" s="57">
        <v>907.11460036363633</v>
      </c>
      <c r="E170" s="57">
        <v>948.18446690909093</v>
      </c>
      <c r="F170" s="57">
        <v>1068.1421568181818</v>
      </c>
    </row>
    <row r="171" spans="1:6" x14ac:dyDescent="0.35">
      <c r="A171" s="97">
        <v>45003</v>
      </c>
      <c r="B171" s="57">
        <v>485.6344857272727</v>
      </c>
      <c r="C171" s="57">
        <v>335.20407681818182</v>
      </c>
      <c r="D171" s="57">
        <v>905.26720809090909</v>
      </c>
      <c r="E171" s="57">
        <v>977.33524072727278</v>
      </c>
      <c r="F171" s="57">
        <v>1054.9965722727272</v>
      </c>
    </row>
    <row r="172" spans="1:6" x14ac:dyDescent="0.35">
      <c r="A172" s="97">
        <v>45004</v>
      </c>
      <c r="B172" s="57">
        <v>484.30486400000001</v>
      </c>
      <c r="C172" s="57">
        <v>330.53111218181817</v>
      </c>
      <c r="D172" s="57">
        <v>895.46020290909087</v>
      </c>
      <c r="E172" s="57">
        <v>1032.1964750909092</v>
      </c>
      <c r="F172" s="57">
        <v>1058.8068334545455</v>
      </c>
    </row>
    <row r="173" spans="1:6" x14ac:dyDescent="0.35">
      <c r="A173" s="97">
        <v>45005</v>
      </c>
      <c r="B173" s="57">
        <v>467.8830190909091</v>
      </c>
      <c r="C173" s="57">
        <v>329.76434181818183</v>
      </c>
      <c r="D173" s="57">
        <v>918.49749299999996</v>
      </c>
      <c r="E173" s="57">
        <v>1061.7900499090908</v>
      </c>
      <c r="F173" s="57">
        <v>1050.9345256363636</v>
      </c>
    </row>
    <row r="174" spans="1:6" x14ac:dyDescent="0.35">
      <c r="A174" s="97">
        <v>45006</v>
      </c>
      <c r="B174" s="57">
        <v>446.52699281818184</v>
      </c>
      <c r="C174" s="57">
        <v>353.55903063636362</v>
      </c>
      <c r="D174" s="57">
        <v>913.26748236363642</v>
      </c>
      <c r="E174" s="57">
        <v>1087.5935031818183</v>
      </c>
      <c r="F174" s="57">
        <v>1026.6236936363637</v>
      </c>
    </row>
    <row r="175" spans="1:6" x14ac:dyDescent="0.35">
      <c r="A175" s="97">
        <v>45007</v>
      </c>
      <c r="B175" s="57">
        <v>459.41995027272725</v>
      </c>
      <c r="C175" s="57">
        <v>347.36654245454548</v>
      </c>
      <c r="D175" s="57">
        <v>903.0655139090909</v>
      </c>
      <c r="E175" s="57">
        <v>1115.0656260000001</v>
      </c>
      <c r="F175" s="57">
        <v>1010.6705018181818</v>
      </c>
    </row>
    <row r="176" spans="1:6" x14ac:dyDescent="0.35">
      <c r="A176" s="97">
        <v>45008</v>
      </c>
      <c r="B176" s="57">
        <v>468.02708445454545</v>
      </c>
      <c r="C176" s="57">
        <v>345.79351772727273</v>
      </c>
      <c r="D176" s="57">
        <v>889.3561944545454</v>
      </c>
      <c r="E176" s="57">
        <v>1153.2678939090908</v>
      </c>
      <c r="F176" s="57">
        <v>1041.8858333636363</v>
      </c>
    </row>
    <row r="177" spans="1:6" x14ac:dyDescent="0.35">
      <c r="A177" s="97">
        <v>45009</v>
      </c>
      <c r="B177" s="57">
        <v>477.68981381818179</v>
      </c>
      <c r="C177" s="57">
        <v>373.49347018181817</v>
      </c>
      <c r="D177" s="57">
        <v>886.78649618181817</v>
      </c>
      <c r="E177" s="57">
        <v>1187.8862076363637</v>
      </c>
      <c r="F177" s="57">
        <v>1069.0354237272727</v>
      </c>
    </row>
    <row r="178" spans="1:6" x14ac:dyDescent="0.35">
      <c r="A178" s="97">
        <v>45010</v>
      </c>
      <c r="B178" s="57">
        <v>483.4320621818182</v>
      </c>
      <c r="C178" s="57">
        <v>387.30709472727273</v>
      </c>
      <c r="D178" s="57">
        <v>882.36718599999995</v>
      </c>
      <c r="E178" s="57">
        <v>1224.0476938181819</v>
      </c>
      <c r="F178" s="57">
        <v>1080.7036425454546</v>
      </c>
    </row>
    <row r="179" spans="1:6" x14ac:dyDescent="0.35">
      <c r="A179" s="97">
        <v>45011</v>
      </c>
      <c r="B179" s="57">
        <v>495.63503609090907</v>
      </c>
      <c r="C179" s="57">
        <v>423.47712672727272</v>
      </c>
      <c r="D179" s="57">
        <v>880.56752227272727</v>
      </c>
      <c r="E179" s="57">
        <v>1261.9775762727272</v>
      </c>
      <c r="F179" s="57">
        <v>1084.3520405454547</v>
      </c>
    </row>
    <row r="180" spans="1:6" x14ac:dyDescent="0.35">
      <c r="A180" s="97">
        <v>45012</v>
      </c>
      <c r="B180" s="57">
        <v>483.40237018181818</v>
      </c>
      <c r="C180" s="57">
        <v>454.14843336363634</v>
      </c>
      <c r="D180" s="57">
        <v>897.73596599999996</v>
      </c>
      <c r="E180" s="57">
        <v>1278.6695535454546</v>
      </c>
      <c r="F180" s="57">
        <v>1066.3311127272727</v>
      </c>
    </row>
    <row r="181" spans="1:6" x14ac:dyDescent="0.35">
      <c r="A181" s="97">
        <v>45013</v>
      </c>
      <c r="B181" s="57">
        <v>462.64462263636364</v>
      </c>
      <c r="C181" s="57">
        <v>483.25936845454544</v>
      </c>
      <c r="D181" s="57">
        <v>903.92602199999999</v>
      </c>
      <c r="E181" s="57">
        <v>1276.4611602727273</v>
      </c>
      <c r="F181" s="57">
        <v>1059.8998206363635</v>
      </c>
    </row>
    <row r="182" spans="1:6" x14ac:dyDescent="0.35">
      <c r="A182" s="97">
        <v>45014</v>
      </c>
      <c r="B182" s="57">
        <v>449.45261909090908</v>
      </c>
      <c r="C182" s="57">
        <v>512.5362980909091</v>
      </c>
      <c r="D182" s="57">
        <v>911.4393694545455</v>
      </c>
      <c r="E182" s="57">
        <v>1277.954553</v>
      </c>
      <c r="F182" s="57">
        <v>1052.5128802727272</v>
      </c>
    </row>
    <row r="183" spans="1:6" x14ac:dyDescent="0.35">
      <c r="A183" s="97">
        <v>45015</v>
      </c>
      <c r="B183" s="57">
        <v>450.16289909090909</v>
      </c>
      <c r="C183" s="57">
        <v>562.04290490909091</v>
      </c>
      <c r="D183" s="57">
        <v>900.90000136363642</v>
      </c>
      <c r="E183" s="57">
        <v>1310.4188791818183</v>
      </c>
      <c r="F183" s="57">
        <v>1047.0873615454545</v>
      </c>
    </row>
    <row r="184" spans="1:6" x14ac:dyDescent="0.35">
      <c r="A184" s="97">
        <v>45016</v>
      </c>
      <c r="B184" s="57">
        <v>436.30826563636361</v>
      </c>
      <c r="C184" s="57">
        <v>608.96462481818185</v>
      </c>
      <c r="D184" s="57">
        <v>898.51724245454545</v>
      </c>
      <c r="E184" s="57">
        <v>1361.943004</v>
      </c>
      <c r="F184" s="57">
        <v>1052.8094638181817</v>
      </c>
    </row>
    <row r="185" spans="1:6" x14ac:dyDescent="0.35">
      <c r="A185" s="97">
        <v>45017</v>
      </c>
      <c r="B185" s="57">
        <v>404.25889290909089</v>
      </c>
      <c r="C185" s="57">
        <v>659.87970900000005</v>
      </c>
      <c r="D185" s="57">
        <v>882.83830945454542</v>
      </c>
      <c r="E185" s="57">
        <v>1402.8813877272728</v>
      </c>
      <c r="F185" s="57">
        <v>1068.0149600909092</v>
      </c>
    </row>
    <row r="186" spans="1:6" x14ac:dyDescent="0.35">
      <c r="A186" s="97">
        <v>45018</v>
      </c>
      <c r="B186" s="57">
        <v>380.04454663636363</v>
      </c>
      <c r="C186" s="57">
        <v>650.64324263636365</v>
      </c>
      <c r="D186" s="57">
        <v>843.49203263636366</v>
      </c>
      <c r="E186" s="57">
        <v>1412.7111644545455</v>
      </c>
      <c r="F186" s="57">
        <v>1094.703520090909</v>
      </c>
    </row>
    <row r="187" spans="1:6" x14ac:dyDescent="0.35">
      <c r="A187" s="97">
        <v>45019</v>
      </c>
      <c r="B187" s="57">
        <v>356.18281754545455</v>
      </c>
      <c r="C187" s="57">
        <v>648.07609509090912</v>
      </c>
      <c r="D187" s="57">
        <v>817.48701209090905</v>
      </c>
      <c r="E187" s="57">
        <v>1409.5562609999999</v>
      </c>
      <c r="F187" s="57">
        <v>1100.7400671818182</v>
      </c>
    </row>
    <row r="188" spans="1:6" x14ac:dyDescent="0.35">
      <c r="A188" s="97">
        <v>45020</v>
      </c>
      <c r="B188" s="57">
        <v>356.52863354545457</v>
      </c>
      <c r="C188" s="57">
        <v>639.15596727272725</v>
      </c>
      <c r="D188" s="57">
        <v>817.98926636363637</v>
      </c>
      <c r="E188" s="57">
        <v>1402.6108766363636</v>
      </c>
      <c r="F188" s="57">
        <v>1094.9597935454547</v>
      </c>
    </row>
    <row r="189" spans="1:6" x14ac:dyDescent="0.35">
      <c r="A189" s="97">
        <v>45021</v>
      </c>
      <c r="B189" s="57">
        <v>349.72583363636363</v>
      </c>
      <c r="C189" s="57">
        <v>672.55552299999999</v>
      </c>
      <c r="D189" s="57">
        <v>824.68408081818177</v>
      </c>
      <c r="E189" s="57">
        <v>1390.524726909091</v>
      </c>
      <c r="F189" s="57">
        <v>1099.0367039090909</v>
      </c>
    </row>
    <row r="190" spans="1:6" x14ac:dyDescent="0.35">
      <c r="A190" s="97">
        <v>45022</v>
      </c>
      <c r="B190" s="57">
        <v>347.99627209090909</v>
      </c>
      <c r="C190" s="57">
        <v>667.95226354545457</v>
      </c>
      <c r="D190" s="57">
        <v>843.897381</v>
      </c>
      <c r="E190" s="57">
        <v>1367.1643176363636</v>
      </c>
      <c r="F190" s="57">
        <v>1099.5214695454545</v>
      </c>
    </row>
    <row r="191" spans="1:6" x14ac:dyDescent="0.35">
      <c r="A191" s="97">
        <v>45023</v>
      </c>
      <c r="B191" s="57">
        <v>377.69737736363635</v>
      </c>
      <c r="C191" s="57">
        <v>612.66421963636367</v>
      </c>
      <c r="D191" s="57">
        <v>859.19924172727269</v>
      </c>
      <c r="E191" s="57">
        <v>1370.1187560000001</v>
      </c>
      <c r="F191" s="57">
        <v>1128.1230673636364</v>
      </c>
    </row>
    <row r="192" spans="1:6" x14ac:dyDescent="0.35">
      <c r="A192" s="97">
        <v>45024</v>
      </c>
      <c r="B192" s="57">
        <v>403.31476854545457</v>
      </c>
      <c r="C192" s="57">
        <v>532.68596454545457</v>
      </c>
      <c r="D192" s="57">
        <v>853.1747180909091</v>
      </c>
      <c r="E192" s="57">
        <v>1369.6949012727273</v>
      </c>
      <c r="F192" s="57">
        <v>1177.6451871818181</v>
      </c>
    </row>
    <row r="193" spans="1:6" x14ac:dyDescent="0.35">
      <c r="A193" s="97">
        <v>45025</v>
      </c>
      <c r="B193" s="57">
        <v>432.73698609090911</v>
      </c>
      <c r="C193" s="57">
        <v>496.70501981818182</v>
      </c>
      <c r="D193" s="57">
        <v>827.14839290909094</v>
      </c>
      <c r="E193" s="57">
        <v>1372.7351707272728</v>
      </c>
      <c r="F193" s="57">
        <v>1211.3891924545455</v>
      </c>
    </row>
    <row r="194" spans="1:6" x14ac:dyDescent="0.35">
      <c r="A194" s="97">
        <v>45026</v>
      </c>
      <c r="B194" s="57">
        <v>464.93868645454546</v>
      </c>
      <c r="C194" s="57">
        <v>469.91798281818183</v>
      </c>
      <c r="D194" s="57">
        <v>808.46537981818187</v>
      </c>
      <c r="E194" s="57">
        <v>1387.743372909091</v>
      </c>
      <c r="F194" s="57">
        <v>1207.6713689999999</v>
      </c>
    </row>
    <row r="195" spans="1:6" x14ac:dyDescent="0.35">
      <c r="A195" s="97">
        <v>45027</v>
      </c>
      <c r="B195" s="57">
        <v>520.33811445454546</v>
      </c>
      <c r="C195" s="57">
        <v>434.8476822727273</v>
      </c>
      <c r="D195" s="57">
        <v>806.58648481818182</v>
      </c>
      <c r="E195" s="57">
        <v>1428.5400694545453</v>
      </c>
      <c r="F195" s="57">
        <v>1228.2427507272728</v>
      </c>
    </row>
    <row r="196" spans="1:6" x14ac:dyDescent="0.35">
      <c r="A196" s="97">
        <v>45028</v>
      </c>
      <c r="B196" s="57">
        <v>563.88131109090909</v>
      </c>
      <c r="C196" s="57">
        <v>392.46484199999998</v>
      </c>
      <c r="D196" s="57">
        <v>808.27316054545452</v>
      </c>
      <c r="E196" s="57">
        <v>1455.3509598181818</v>
      </c>
      <c r="F196" s="57">
        <v>1230.1264418181818</v>
      </c>
    </row>
    <row r="197" spans="1:6" x14ac:dyDescent="0.35">
      <c r="A197" s="97">
        <v>45029</v>
      </c>
      <c r="B197" s="57">
        <v>623.48058936363634</v>
      </c>
      <c r="C197" s="57">
        <v>339.6591861818182</v>
      </c>
      <c r="D197" s="57">
        <v>785.75627154545452</v>
      </c>
      <c r="E197" s="57">
        <v>1459.6519482727272</v>
      </c>
      <c r="F197" s="57">
        <v>1257.5315688181818</v>
      </c>
    </row>
    <row r="198" spans="1:6" x14ac:dyDescent="0.35">
      <c r="A198" s="97">
        <v>45030</v>
      </c>
      <c r="B198" s="57">
        <v>685.09818754545449</v>
      </c>
      <c r="C198" s="57">
        <v>307.71976418181816</v>
      </c>
      <c r="D198" s="57">
        <v>776.29493945454544</v>
      </c>
      <c r="E198" s="57">
        <v>1439.1005393636365</v>
      </c>
      <c r="F198" s="57">
        <v>1314.2701732727273</v>
      </c>
    </row>
    <row r="199" spans="1:6" x14ac:dyDescent="0.35">
      <c r="A199" s="97">
        <v>45031</v>
      </c>
      <c r="B199" s="57">
        <v>696.2237591818182</v>
      </c>
      <c r="C199" s="57">
        <v>272.38234954545453</v>
      </c>
      <c r="D199" s="57">
        <v>796.38253063636364</v>
      </c>
      <c r="E199" s="57">
        <v>1396.8363117272727</v>
      </c>
      <c r="F199" s="57">
        <v>1374.8358958181818</v>
      </c>
    </row>
    <row r="200" spans="1:6" x14ac:dyDescent="0.35">
      <c r="A200" s="97">
        <v>45032</v>
      </c>
      <c r="B200" s="57">
        <v>701.61034172727273</v>
      </c>
      <c r="C200" s="57">
        <v>237.38748699999999</v>
      </c>
      <c r="D200" s="57">
        <v>833.30998972727275</v>
      </c>
      <c r="E200" s="57">
        <v>1411.5972398181818</v>
      </c>
      <c r="F200" s="57">
        <v>1409.6383734545454</v>
      </c>
    </row>
    <row r="201" spans="1:6" x14ac:dyDescent="0.35">
      <c r="A201" s="97">
        <v>45033</v>
      </c>
      <c r="B201" s="57">
        <v>719.93064281818181</v>
      </c>
      <c r="C201" s="57">
        <v>214.95586318181819</v>
      </c>
      <c r="D201" s="57">
        <v>901.86072681818177</v>
      </c>
      <c r="E201" s="57">
        <v>1406.5324177272728</v>
      </c>
      <c r="F201" s="57">
        <v>1402.289299090909</v>
      </c>
    </row>
    <row r="202" spans="1:6" x14ac:dyDescent="0.35">
      <c r="A202" s="97">
        <v>45034</v>
      </c>
      <c r="B202" s="57">
        <v>749.50616190909091</v>
      </c>
      <c r="C202" s="57">
        <v>218.15289718181819</v>
      </c>
      <c r="D202" s="57">
        <v>978.18489554545454</v>
      </c>
      <c r="E202" s="57">
        <v>1390.0032939090909</v>
      </c>
      <c r="F202" s="57">
        <v>1406.3280360000001</v>
      </c>
    </row>
    <row r="203" spans="1:6" x14ac:dyDescent="0.35">
      <c r="A203" s="97">
        <v>45035</v>
      </c>
      <c r="B203" s="57">
        <v>773.02551609090904</v>
      </c>
      <c r="C203" s="57">
        <v>213.65728963636363</v>
      </c>
      <c r="D203" s="57">
        <v>1026.908685909091</v>
      </c>
      <c r="E203" s="57">
        <v>1403.7976310909091</v>
      </c>
      <c r="F203" s="57">
        <v>1372.2115634545455</v>
      </c>
    </row>
    <row r="204" spans="1:6" x14ac:dyDescent="0.35">
      <c r="A204" s="97">
        <v>45036</v>
      </c>
      <c r="B204" s="57">
        <v>775.49598390909091</v>
      </c>
      <c r="C204" s="57">
        <v>225.04837318181819</v>
      </c>
      <c r="D204" s="57">
        <v>1050.1504379999999</v>
      </c>
      <c r="E204" s="57">
        <v>1434.2390688181817</v>
      </c>
      <c r="F204" s="57">
        <v>1376.275355090909</v>
      </c>
    </row>
    <row r="205" spans="1:6" x14ac:dyDescent="0.35">
      <c r="A205" s="97">
        <v>45037</v>
      </c>
      <c r="B205" s="57">
        <v>813.51682127272727</v>
      </c>
      <c r="C205" s="57">
        <v>236.97793654545455</v>
      </c>
      <c r="D205" s="57">
        <v>1057.9675570909092</v>
      </c>
      <c r="E205" s="57">
        <v>1443.9054812727272</v>
      </c>
      <c r="F205" s="57">
        <v>1395.0910878181819</v>
      </c>
    </row>
    <row r="206" spans="1:6" x14ac:dyDescent="0.35">
      <c r="A206" s="97">
        <v>45038</v>
      </c>
      <c r="B206" s="57">
        <v>852.9278896363636</v>
      </c>
      <c r="C206" s="57">
        <v>242.38332136363636</v>
      </c>
      <c r="D206" s="57">
        <v>1084.2950771818182</v>
      </c>
      <c r="E206" s="57">
        <v>1442.5171102727272</v>
      </c>
      <c r="F206" s="57">
        <v>1431.8993657272727</v>
      </c>
    </row>
    <row r="207" spans="1:6" x14ac:dyDescent="0.35">
      <c r="A207" s="97">
        <v>45039</v>
      </c>
      <c r="B207" s="57">
        <v>886.13531163636367</v>
      </c>
      <c r="C207" s="57">
        <v>242.42810399999999</v>
      </c>
      <c r="D207" s="57">
        <v>1093.640983090909</v>
      </c>
      <c r="E207" s="57">
        <v>1432.1348726363635</v>
      </c>
      <c r="F207" s="57">
        <v>1466.0287784545455</v>
      </c>
    </row>
    <row r="208" spans="1:6" x14ac:dyDescent="0.35">
      <c r="A208" s="97">
        <v>45040</v>
      </c>
      <c r="B208" s="57">
        <v>894.30456163636359</v>
      </c>
      <c r="C208" s="57">
        <v>257.62139245454546</v>
      </c>
      <c r="D208" s="57">
        <v>1113.4364748181818</v>
      </c>
      <c r="E208" s="57">
        <v>1418.7881734545454</v>
      </c>
      <c r="F208" s="57">
        <v>1439.3223191818181</v>
      </c>
    </row>
    <row r="209" spans="1:6" x14ac:dyDescent="0.35">
      <c r="A209" s="97">
        <v>45041</v>
      </c>
      <c r="B209" s="57">
        <v>904.08875372727277</v>
      </c>
      <c r="C209" s="57">
        <v>284.14927345454544</v>
      </c>
      <c r="D209" s="57">
        <v>1127.2333678181817</v>
      </c>
      <c r="E209" s="57">
        <v>1387.6497688181819</v>
      </c>
      <c r="F209" s="57">
        <v>1434.0989569999999</v>
      </c>
    </row>
    <row r="210" spans="1:6" x14ac:dyDescent="0.35">
      <c r="A210" s="97">
        <v>45042</v>
      </c>
      <c r="B210" s="57">
        <v>926.85209727272729</v>
      </c>
      <c r="C210" s="57">
        <v>289.2770251818182</v>
      </c>
      <c r="D210" s="57">
        <v>1143.8713415454545</v>
      </c>
      <c r="E210" s="57">
        <v>1329.4374626363635</v>
      </c>
      <c r="F210" s="57">
        <v>1393.1536152727272</v>
      </c>
    </row>
    <row r="211" spans="1:6" x14ac:dyDescent="0.35">
      <c r="A211" s="97">
        <v>45043</v>
      </c>
      <c r="B211" s="57">
        <v>953.7629710909091</v>
      </c>
      <c r="C211" s="57">
        <v>277.77655181818182</v>
      </c>
      <c r="D211" s="57">
        <v>1153.6766827272727</v>
      </c>
      <c r="E211" s="57">
        <v>1289.9013508181818</v>
      </c>
      <c r="F211" s="57">
        <v>1330.1837782727273</v>
      </c>
    </row>
    <row r="212" spans="1:6" x14ac:dyDescent="0.35">
      <c r="A212" s="97">
        <v>45044</v>
      </c>
      <c r="B212" s="57">
        <v>984.68872427272731</v>
      </c>
      <c r="C212" s="57">
        <v>244.54422045454547</v>
      </c>
      <c r="D212" s="57">
        <v>1150.9396290909092</v>
      </c>
      <c r="E212" s="57">
        <v>1245.9948602727272</v>
      </c>
      <c r="F212" s="57">
        <v>1274.674082</v>
      </c>
    </row>
    <row r="213" spans="1:6" x14ac:dyDescent="0.35">
      <c r="A213" s="97">
        <v>45045</v>
      </c>
      <c r="B213" s="57">
        <v>995.28070790909089</v>
      </c>
      <c r="C213" s="57">
        <v>230.61327545454546</v>
      </c>
      <c r="D213" s="57">
        <v>1134.8997874545455</v>
      </c>
      <c r="E213" s="57">
        <v>1251.0111810000001</v>
      </c>
      <c r="F213" s="57">
        <v>1238.0618147272728</v>
      </c>
    </row>
    <row r="214" spans="1:6" x14ac:dyDescent="0.35">
      <c r="A214" s="97">
        <v>45046</v>
      </c>
      <c r="B214" s="57">
        <v>976.9401079090909</v>
      </c>
      <c r="C214" s="57">
        <v>203.80432809090908</v>
      </c>
      <c r="D214" s="57">
        <v>1119.5281516363636</v>
      </c>
      <c r="E214" s="57">
        <v>1252.4214851818181</v>
      </c>
      <c r="F214" s="57">
        <v>1209.6935463636364</v>
      </c>
    </row>
    <row r="215" spans="1:6" x14ac:dyDescent="0.35">
      <c r="A215" s="97">
        <v>45047</v>
      </c>
      <c r="B215" s="57">
        <v>975.28376490909091</v>
      </c>
      <c r="C215" s="57">
        <v>185.0250080909091</v>
      </c>
      <c r="D215" s="57">
        <v>1141.1249768181817</v>
      </c>
      <c r="E215" s="57">
        <v>1284.2950855454546</v>
      </c>
      <c r="F215" s="57">
        <v>1177.3418949090908</v>
      </c>
    </row>
    <row r="216" spans="1:6" x14ac:dyDescent="0.35">
      <c r="A216" s="97">
        <v>45048</v>
      </c>
      <c r="B216" s="57">
        <v>983.54544145454543</v>
      </c>
      <c r="C216" s="57">
        <v>181.16938300000001</v>
      </c>
      <c r="D216" s="57">
        <v>1161.819737</v>
      </c>
      <c r="E216" s="57">
        <v>1287.9746500909091</v>
      </c>
      <c r="F216" s="57">
        <v>1170.5029992727273</v>
      </c>
    </row>
    <row r="217" spans="1:6" x14ac:dyDescent="0.35">
      <c r="A217" s="97">
        <v>45049</v>
      </c>
      <c r="B217" s="57">
        <v>961.36237609090904</v>
      </c>
      <c r="C217" s="57">
        <v>184.52470709090909</v>
      </c>
      <c r="D217" s="57">
        <v>1172.0335029090909</v>
      </c>
      <c r="E217" s="57">
        <v>1273.2600359090909</v>
      </c>
      <c r="F217" s="57">
        <v>1172.5878909090909</v>
      </c>
    </row>
    <row r="218" spans="1:6" x14ac:dyDescent="0.35">
      <c r="A218" s="97">
        <v>45050</v>
      </c>
      <c r="B218" s="57">
        <v>951.35236781818185</v>
      </c>
      <c r="C218" s="57">
        <v>194.02200154545454</v>
      </c>
      <c r="D218" s="57">
        <v>1170.0460049999999</v>
      </c>
      <c r="E218" s="57">
        <v>1271.8130594545455</v>
      </c>
      <c r="F218" s="57">
        <v>1182.4076026363637</v>
      </c>
    </row>
    <row r="219" spans="1:6" x14ac:dyDescent="0.35">
      <c r="A219" s="97">
        <v>45051</v>
      </c>
      <c r="B219" s="57">
        <v>935.26267818181816</v>
      </c>
      <c r="C219" s="57">
        <v>185.7745029090909</v>
      </c>
      <c r="D219" s="57">
        <v>1181.7066191818183</v>
      </c>
      <c r="E219" s="57">
        <v>1280.4367086363636</v>
      </c>
      <c r="F219" s="57">
        <v>1175.3797546363637</v>
      </c>
    </row>
    <row r="220" spans="1:6" x14ac:dyDescent="0.35">
      <c r="A220" s="97">
        <v>45052</v>
      </c>
      <c r="B220" s="57">
        <v>945.82859372727273</v>
      </c>
      <c r="C220" s="57">
        <v>173.07584909090909</v>
      </c>
      <c r="D220" s="57">
        <v>1190.728491909091</v>
      </c>
      <c r="E220" s="57">
        <v>1270.2403941818181</v>
      </c>
      <c r="F220" s="57">
        <v>1177.7302080909092</v>
      </c>
    </row>
    <row r="221" spans="1:6" x14ac:dyDescent="0.35">
      <c r="A221" s="97">
        <v>45053</v>
      </c>
      <c r="B221" s="57">
        <v>946.53783554545453</v>
      </c>
      <c r="C221" s="57">
        <v>154.64084436363638</v>
      </c>
      <c r="D221" s="57">
        <v>1194.696668</v>
      </c>
      <c r="E221" s="57">
        <v>1259.0984958181818</v>
      </c>
      <c r="F221" s="57">
        <v>1191.8358156363636</v>
      </c>
    </row>
    <row r="222" spans="1:6" x14ac:dyDescent="0.35">
      <c r="A222" s="97">
        <v>45054</v>
      </c>
      <c r="B222" s="57">
        <v>936.18041718181814</v>
      </c>
      <c r="C222" s="57">
        <v>147.18413245454545</v>
      </c>
      <c r="D222" s="57">
        <v>1189.1801336363637</v>
      </c>
      <c r="E222" s="57">
        <v>1269.2141306363637</v>
      </c>
      <c r="F222" s="57">
        <v>1187.7240213636364</v>
      </c>
    </row>
    <row r="223" spans="1:6" x14ac:dyDescent="0.35">
      <c r="A223" s="97">
        <v>45055</v>
      </c>
      <c r="B223" s="57">
        <v>940.81569027272724</v>
      </c>
      <c r="C223" s="57">
        <v>148.01295627272728</v>
      </c>
      <c r="D223" s="57">
        <v>1197.3214300909092</v>
      </c>
      <c r="E223" s="57">
        <v>1280.4476678181818</v>
      </c>
      <c r="F223" s="57">
        <v>1184.5522487272726</v>
      </c>
    </row>
    <row r="224" spans="1:6" x14ac:dyDescent="0.35">
      <c r="A224" s="97">
        <v>45056</v>
      </c>
      <c r="B224" s="57">
        <v>958.10857345454542</v>
      </c>
      <c r="C224" s="57">
        <v>169.1410020909091</v>
      </c>
      <c r="D224" s="57">
        <v>1209.8180974545455</v>
      </c>
      <c r="E224" s="57">
        <v>1279.6113364545454</v>
      </c>
      <c r="F224" s="57">
        <v>1187.1802631818182</v>
      </c>
    </row>
    <row r="225" spans="1:6" x14ac:dyDescent="0.35">
      <c r="A225" s="97">
        <v>45057</v>
      </c>
      <c r="B225" s="57">
        <v>986.46331054545453</v>
      </c>
      <c r="C225" s="57">
        <v>179.87819845454544</v>
      </c>
      <c r="D225" s="57">
        <v>1226.3619185454545</v>
      </c>
      <c r="E225" s="57">
        <v>1279.7776998181819</v>
      </c>
      <c r="F225" s="57">
        <v>1204.7823716363637</v>
      </c>
    </row>
    <row r="226" spans="1:6" x14ac:dyDescent="0.35">
      <c r="A226" s="97">
        <v>45058</v>
      </c>
      <c r="B226" s="57">
        <v>1006.2554271818182</v>
      </c>
      <c r="C226" s="57">
        <v>184.14714490909091</v>
      </c>
      <c r="D226" s="57">
        <v>1230.1821491818182</v>
      </c>
      <c r="E226" s="57">
        <v>1278.3072405454545</v>
      </c>
      <c r="F226" s="57">
        <v>1232.4765337272727</v>
      </c>
    </row>
    <row r="227" spans="1:6" x14ac:dyDescent="0.35">
      <c r="A227" s="97">
        <v>45059</v>
      </c>
      <c r="B227" s="57">
        <v>1001.7330995454546</v>
      </c>
      <c r="C227" s="57">
        <v>185.93881627272728</v>
      </c>
      <c r="D227" s="57">
        <v>1231.5386329090909</v>
      </c>
      <c r="E227" s="57">
        <v>1278.5614794545454</v>
      </c>
      <c r="F227" s="57">
        <v>1265.6487500000001</v>
      </c>
    </row>
    <row r="228" spans="1:6" x14ac:dyDescent="0.35">
      <c r="A228" s="97">
        <v>45060</v>
      </c>
      <c r="B228" s="57">
        <v>986.53537827272726</v>
      </c>
      <c r="C228" s="57">
        <v>178.57034081818182</v>
      </c>
      <c r="D228" s="57">
        <v>1242.5020735454546</v>
      </c>
      <c r="E228" s="57">
        <v>1288.795834</v>
      </c>
      <c r="F228" s="57">
        <v>1292.2208721818181</v>
      </c>
    </row>
    <row r="229" spans="1:6" x14ac:dyDescent="0.35">
      <c r="A229" s="97">
        <v>45061</v>
      </c>
      <c r="B229" s="57">
        <v>955.95044663636361</v>
      </c>
      <c r="C229" s="57">
        <v>171.58249318181819</v>
      </c>
      <c r="D229" s="57">
        <v>1240.8023692727272</v>
      </c>
      <c r="E229" s="57">
        <v>1302.0755550909091</v>
      </c>
      <c r="F229" s="57">
        <v>1312.568741</v>
      </c>
    </row>
    <row r="230" spans="1:6" x14ac:dyDescent="0.35">
      <c r="A230" s="97">
        <v>45062</v>
      </c>
      <c r="B230" s="57">
        <v>928.6309399090909</v>
      </c>
      <c r="C230" s="57">
        <v>182.39841463636364</v>
      </c>
      <c r="D230" s="57">
        <v>1247.0479587272728</v>
      </c>
      <c r="E230" s="57">
        <v>1314.2431765454546</v>
      </c>
      <c r="F230" s="57">
        <v>1318.7286290909092</v>
      </c>
    </row>
    <row r="231" spans="1:6" x14ac:dyDescent="0.35">
      <c r="A231" s="97">
        <v>45063</v>
      </c>
      <c r="B231" s="57">
        <v>917.5580930909091</v>
      </c>
      <c r="C231" s="57">
        <v>200.47796463636362</v>
      </c>
      <c r="D231" s="57">
        <v>1244.4769230909092</v>
      </c>
      <c r="E231" s="57">
        <v>1321.9739384545455</v>
      </c>
      <c r="F231" s="57">
        <v>1335.1472165454545</v>
      </c>
    </row>
    <row r="232" spans="1:6" x14ac:dyDescent="0.35">
      <c r="A232" s="97">
        <v>45064</v>
      </c>
      <c r="B232" s="57">
        <v>911.57898581818176</v>
      </c>
      <c r="C232" s="57">
        <v>219.68471054545455</v>
      </c>
      <c r="D232" s="57">
        <v>1250.7024744545454</v>
      </c>
      <c r="E232" s="57">
        <v>1329.5292463636363</v>
      </c>
      <c r="F232" s="57">
        <v>1337.735245909091</v>
      </c>
    </row>
    <row r="233" spans="1:6" x14ac:dyDescent="0.35">
      <c r="A233" s="97">
        <v>45065</v>
      </c>
      <c r="B233" s="57">
        <v>915.61115727272727</v>
      </c>
      <c r="C233" s="57">
        <v>234.90312709090909</v>
      </c>
      <c r="D233" s="57">
        <v>1268.9804000909091</v>
      </c>
      <c r="E233" s="57">
        <v>1345.2811730000001</v>
      </c>
      <c r="F233" s="57">
        <v>1345.5280273636363</v>
      </c>
    </row>
    <row r="234" spans="1:6" x14ac:dyDescent="0.35">
      <c r="A234" s="97">
        <v>45066</v>
      </c>
      <c r="B234" s="57">
        <v>912.56646890909087</v>
      </c>
      <c r="C234" s="57">
        <v>234.68456736363638</v>
      </c>
      <c r="D234" s="57">
        <v>1271.5222947272728</v>
      </c>
      <c r="E234" s="57">
        <v>1359.6728418181817</v>
      </c>
      <c r="F234" s="57">
        <v>1360.3894660909091</v>
      </c>
    </row>
    <row r="235" spans="1:6" x14ac:dyDescent="0.35">
      <c r="A235" s="97">
        <v>45067</v>
      </c>
      <c r="B235" s="57">
        <v>908.14256827272732</v>
      </c>
      <c r="C235" s="57">
        <v>229.35139718181819</v>
      </c>
      <c r="D235" s="57">
        <v>1283.6146945454545</v>
      </c>
      <c r="E235" s="57">
        <v>1392.6713018181817</v>
      </c>
      <c r="F235" s="57">
        <v>1386.6557934545453</v>
      </c>
    </row>
    <row r="236" spans="1:6" x14ac:dyDescent="0.35">
      <c r="A236" s="97">
        <v>45068</v>
      </c>
      <c r="B236" s="57">
        <v>861.7420535454545</v>
      </c>
      <c r="C236" s="57">
        <v>225.55264763636364</v>
      </c>
      <c r="D236" s="57">
        <v>1294.6939404545456</v>
      </c>
      <c r="E236" s="57">
        <v>1431.0171271818181</v>
      </c>
      <c r="F236" s="57">
        <v>1402.0649350000001</v>
      </c>
    </row>
    <row r="237" spans="1:6" x14ac:dyDescent="0.35">
      <c r="A237" s="97">
        <v>45069</v>
      </c>
      <c r="B237" s="57">
        <v>867.26620354545457</v>
      </c>
      <c r="C237" s="57">
        <v>217.40103727272728</v>
      </c>
      <c r="D237" s="57">
        <v>1301.9081301818183</v>
      </c>
      <c r="E237" s="57">
        <v>1448.537211909091</v>
      </c>
      <c r="F237" s="57">
        <v>1395.6642445454545</v>
      </c>
    </row>
    <row r="238" spans="1:6" x14ac:dyDescent="0.35">
      <c r="A238" s="97">
        <v>45070</v>
      </c>
      <c r="B238" s="57">
        <v>901.51446581818186</v>
      </c>
      <c r="C238" s="57">
        <v>229.77860618181819</v>
      </c>
      <c r="D238" s="57">
        <v>1285.8922251818183</v>
      </c>
      <c r="E238" s="57">
        <v>1435.2194602727272</v>
      </c>
      <c r="F238" s="57">
        <v>1403.9677242727273</v>
      </c>
    </row>
    <row r="239" spans="1:6" x14ac:dyDescent="0.35">
      <c r="A239" s="97">
        <v>45071</v>
      </c>
      <c r="B239" s="57">
        <v>925.82868454545451</v>
      </c>
      <c r="C239" s="57">
        <v>219.7482250909091</v>
      </c>
      <c r="D239" s="57">
        <v>1257.8817128181818</v>
      </c>
      <c r="E239" s="57">
        <v>1428.074257090909</v>
      </c>
      <c r="F239" s="57">
        <v>1386.7440672727273</v>
      </c>
    </row>
    <row r="240" spans="1:6" x14ac:dyDescent="0.35">
      <c r="A240" s="97">
        <v>45072</v>
      </c>
      <c r="B240" s="57">
        <v>948.94763136363633</v>
      </c>
      <c r="C240" s="57">
        <v>208.95594218181819</v>
      </c>
      <c r="D240" s="57">
        <v>1264.7692247272728</v>
      </c>
      <c r="E240" s="57">
        <v>1409.8226976363637</v>
      </c>
      <c r="F240" s="57">
        <v>1362.9238350000001</v>
      </c>
    </row>
    <row r="241" spans="1:6" x14ac:dyDescent="0.35">
      <c r="A241" s="97">
        <v>45073</v>
      </c>
      <c r="B241" s="57">
        <v>973.22111390909095</v>
      </c>
      <c r="C241" s="57">
        <v>191.75707518181818</v>
      </c>
      <c r="D241" s="57">
        <v>1282.3787243636364</v>
      </c>
      <c r="E241" s="57">
        <v>1433.0081762727273</v>
      </c>
      <c r="F241" s="57">
        <v>1366.3806264545456</v>
      </c>
    </row>
    <row r="242" spans="1:6" x14ac:dyDescent="0.35">
      <c r="A242" s="97">
        <v>45074</v>
      </c>
      <c r="B242" s="57">
        <v>972.78910099999996</v>
      </c>
      <c r="C242" s="57">
        <v>190.11678254545456</v>
      </c>
      <c r="D242" s="57">
        <v>1307.446602090909</v>
      </c>
      <c r="E242" s="57">
        <v>1437.9034461818183</v>
      </c>
      <c r="F242" s="57">
        <v>1378.6363312727274</v>
      </c>
    </row>
    <row r="243" spans="1:6" x14ac:dyDescent="0.35">
      <c r="A243" s="97">
        <v>45075</v>
      </c>
      <c r="B243" s="57">
        <v>961.09359109090906</v>
      </c>
      <c r="C243" s="57">
        <v>190.20030436363638</v>
      </c>
      <c r="D243" s="57">
        <v>1315.8560600909091</v>
      </c>
      <c r="E243" s="57">
        <v>1451.5620683636364</v>
      </c>
      <c r="F243" s="57">
        <v>1380.315304</v>
      </c>
    </row>
    <row r="244" spans="1:6" x14ac:dyDescent="0.35">
      <c r="A244" s="97">
        <v>45076</v>
      </c>
      <c r="B244" s="57">
        <v>962.91306890909095</v>
      </c>
      <c r="C244" s="57">
        <v>186.52774172727274</v>
      </c>
      <c r="D244" s="57">
        <v>1326.282672</v>
      </c>
      <c r="E244" s="57">
        <v>1464.0984098181818</v>
      </c>
      <c r="F244" s="57">
        <v>1366.6542817272727</v>
      </c>
    </row>
    <row r="245" spans="1:6" x14ac:dyDescent="0.35">
      <c r="A245" s="97">
        <v>45077</v>
      </c>
      <c r="B245" s="57">
        <v>978.60830227272731</v>
      </c>
      <c r="C245" s="57">
        <v>197.68757845454545</v>
      </c>
      <c r="D245" s="57">
        <v>1318.3050010909092</v>
      </c>
      <c r="E245" s="57">
        <v>1472.4623998181819</v>
      </c>
      <c r="F245" s="57">
        <v>1348.0298755454546</v>
      </c>
    </row>
    <row r="246" spans="1:6" x14ac:dyDescent="0.35">
      <c r="A246" s="97">
        <v>45078</v>
      </c>
      <c r="B246" s="57">
        <v>1002.1911049090909</v>
      </c>
      <c r="C246" s="57">
        <v>219.24647245454545</v>
      </c>
      <c r="D246" s="57">
        <v>1316.2065502727273</v>
      </c>
      <c r="E246" s="57">
        <v>1470.2035209999999</v>
      </c>
      <c r="F246" s="57">
        <v>1364.3985124545454</v>
      </c>
    </row>
    <row r="247" spans="1:6" x14ac:dyDescent="0.35">
      <c r="A247" s="97">
        <v>45079</v>
      </c>
      <c r="B247" s="57">
        <v>1022.4796068181818</v>
      </c>
      <c r="C247" s="57">
        <v>248.39996645454545</v>
      </c>
      <c r="D247" s="57">
        <v>1313.332509909091</v>
      </c>
      <c r="E247" s="57">
        <v>1461.4396350909092</v>
      </c>
      <c r="F247" s="57">
        <v>1365.8873383636364</v>
      </c>
    </row>
    <row r="248" spans="1:6" x14ac:dyDescent="0.35">
      <c r="A248" s="97">
        <v>45080</v>
      </c>
      <c r="B248" s="57">
        <v>1032.330068</v>
      </c>
      <c r="C248" s="57">
        <v>279.45975854545452</v>
      </c>
      <c r="D248" s="57">
        <v>1321.9372179090908</v>
      </c>
      <c r="E248" s="57">
        <v>1462.4049631818182</v>
      </c>
      <c r="F248" s="57">
        <v>1386.1554446363637</v>
      </c>
    </row>
    <row r="249" spans="1:6" x14ac:dyDescent="0.35">
      <c r="A249" s="97">
        <v>45081</v>
      </c>
      <c r="B249" s="57">
        <v>1027.4566850909091</v>
      </c>
      <c r="C249" s="57">
        <v>286.30487945454547</v>
      </c>
      <c r="D249" s="57">
        <v>1341.8732500000001</v>
      </c>
      <c r="E249" s="57">
        <v>1461.1232395454545</v>
      </c>
      <c r="F249" s="57">
        <v>1399.4001459999999</v>
      </c>
    </row>
    <row r="250" spans="1:6" x14ac:dyDescent="0.35">
      <c r="A250" s="97">
        <v>45082</v>
      </c>
      <c r="B250" s="57">
        <v>1033.3852625454545</v>
      </c>
      <c r="C250" s="57">
        <v>300.53223254545452</v>
      </c>
      <c r="D250" s="57">
        <v>1371.1936257272728</v>
      </c>
      <c r="E250" s="57">
        <v>1453.4963794545454</v>
      </c>
      <c r="F250" s="57">
        <v>1383.2748872727273</v>
      </c>
    </row>
    <row r="251" spans="1:6" x14ac:dyDescent="0.35">
      <c r="A251" s="97">
        <v>45083</v>
      </c>
      <c r="B251" s="57">
        <v>1028.9576542727273</v>
      </c>
      <c r="C251" s="57">
        <v>327.21482763636362</v>
      </c>
      <c r="D251" s="57">
        <v>1382.914943</v>
      </c>
      <c r="E251" s="57">
        <v>1433.222943090909</v>
      </c>
      <c r="F251" s="57">
        <v>1384.8662973636365</v>
      </c>
    </row>
    <row r="252" spans="1:6" x14ac:dyDescent="0.35">
      <c r="A252" s="97">
        <v>45084</v>
      </c>
      <c r="B252" s="57">
        <v>1041.3996040909092</v>
      </c>
      <c r="C252" s="57">
        <v>349.60530299999999</v>
      </c>
      <c r="D252" s="57">
        <v>1378.7789439090909</v>
      </c>
      <c r="E252" s="57">
        <v>1396.5244427272728</v>
      </c>
      <c r="F252" s="57">
        <v>1373.2596999090908</v>
      </c>
    </row>
    <row r="253" spans="1:6" x14ac:dyDescent="0.35">
      <c r="A253" s="97">
        <v>45085</v>
      </c>
      <c r="B253" s="57">
        <v>1064.5442675454547</v>
      </c>
      <c r="C253" s="57">
        <v>382.97884554545453</v>
      </c>
      <c r="D253" s="57">
        <v>1375.7759575454545</v>
      </c>
      <c r="E253" s="57">
        <v>1382.0230036363637</v>
      </c>
      <c r="F253" s="57">
        <v>1342.580781909091</v>
      </c>
    </row>
    <row r="254" spans="1:6" x14ac:dyDescent="0.35">
      <c r="A254" s="97">
        <v>45086</v>
      </c>
      <c r="B254" s="57">
        <v>1085.8704664545455</v>
      </c>
      <c r="C254" s="57">
        <v>396.69523909090907</v>
      </c>
      <c r="D254" s="57">
        <v>1354.7790866363637</v>
      </c>
      <c r="E254" s="57">
        <v>1367.6853206363637</v>
      </c>
      <c r="F254" s="57">
        <v>1342.4710360909091</v>
      </c>
    </row>
    <row r="255" spans="1:6" x14ac:dyDescent="0.35">
      <c r="A255" s="97">
        <v>45087</v>
      </c>
      <c r="B255" s="57">
        <v>1074.8156707272726</v>
      </c>
      <c r="C255" s="57">
        <v>400.26699245454546</v>
      </c>
      <c r="D255" s="57">
        <v>1382.7352979090908</v>
      </c>
      <c r="E255" s="57">
        <v>1367.8865940000001</v>
      </c>
      <c r="F255" s="57">
        <v>1365.3527079999999</v>
      </c>
    </row>
    <row r="256" spans="1:6" x14ac:dyDescent="0.35">
      <c r="A256" s="97">
        <v>45088</v>
      </c>
      <c r="B256" s="57">
        <v>1054.0286812727272</v>
      </c>
      <c r="C256" s="57">
        <v>404.48080181818182</v>
      </c>
      <c r="D256" s="57">
        <v>1434.3149100000001</v>
      </c>
      <c r="E256" s="57">
        <v>1395.1623495454546</v>
      </c>
      <c r="F256" s="57">
        <v>1382.7166961818182</v>
      </c>
    </row>
    <row r="257" spans="1:6" x14ac:dyDescent="0.35">
      <c r="A257" s="97">
        <v>45089</v>
      </c>
      <c r="B257" s="57">
        <v>1040.4859629090909</v>
      </c>
      <c r="C257" s="57">
        <v>427.65065936363635</v>
      </c>
      <c r="D257" s="57">
        <v>1448.2005983636363</v>
      </c>
      <c r="E257" s="57">
        <v>1399.307999909091</v>
      </c>
      <c r="F257" s="57">
        <v>1386.7792061818182</v>
      </c>
    </row>
    <row r="258" spans="1:6" x14ac:dyDescent="0.35">
      <c r="A258" s="97">
        <v>45090</v>
      </c>
      <c r="B258" s="57">
        <v>1042.7644420909091</v>
      </c>
      <c r="C258" s="57">
        <v>422.63277363636365</v>
      </c>
      <c r="D258" s="57">
        <v>1444.2325255454546</v>
      </c>
      <c r="E258" s="57">
        <v>1383.825957090909</v>
      </c>
      <c r="F258" s="57">
        <v>1397.4731028181818</v>
      </c>
    </row>
    <row r="259" spans="1:6" x14ac:dyDescent="0.35">
      <c r="A259" s="97">
        <v>45091</v>
      </c>
      <c r="B259" s="57">
        <v>1043.4150331818182</v>
      </c>
      <c r="C259" s="57">
        <v>430.239667</v>
      </c>
      <c r="D259" s="57">
        <v>1407.5879041818182</v>
      </c>
      <c r="E259" s="57">
        <v>1379.5943443636363</v>
      </c>
      <c r="F259" s="57">
        <v>1381.6382717272727</v>
      </c>
    </row>
    <row r="260" spans="1:6" x14ac:dyDescent="0.35">
      <c r="A260" s="97">
        <v>45092</v>
      </c>
      <c r="B260" s="57">
        <v>1060.5774799999999</v>
      </c>
      <c r="C260" s="57">
        <v>426.30998654545454</v>
      </c>
      <c r="D260" s="57">
        <v>1367.1425226363635</v>
      </c>
      <c r="E260" s="57">
        <v>1388.021892090909</v>
      </c>
      <c r="F260" s="57">
        <v>1380.421364</v>
      </c>
    </row>
    <row r="261" spans="1:6" x14ac:dyDescent="0.35">
      <c r="A261" s="97">
        <v>45093</v>
      </c>
      <c r="B261" s="57">
        <v>1075.4257279090909</v>
      </c>
      <c r="C261" s="57">
        <v>418.89616100000001</v>
      </c>
      <c r="D261" s="57">
        <v>1362.4092230000001</v>
      </c>
      <c r="E261" s="57">
        <v>1384.5076332727272</v>
      </c>
      <c r="F261" s="57">
        <v>1383.2323084545455</v>
      </c>
    </row>
    <row r="262" spans="1:6" x14ac:dyDescent="0.35">
      <c r="A262" s="97">
        <v>45094</v>
      </c>
      <c r="B262" s="57">
        <v>1079.6886932727273</v>
      </c>
      <c r="C262" s="57">
        <v>392.6580422727273</v>
      </c>
      <c r="D262" s="57">
        <v>1364.6032739090908</v>
      </c>
      <c r="E262" s="57">
        <v>1381.5195095454546</v>
      </c>
      <c r="F262" s="57">
        <v>1396.2162754545454</v>
      </c>
    </row>
    <row r="263" spans="1:6" x14ac:dyDescent="0.35">
      <c r="A263" s="97">
        <v>45095</v>
      </c>
      <c r="B263" s="57">
        <v>1056.1904785454547</v>
      </c>
      <c r="C263" s="57">
        <v>393.65129100000001</v>
      </c>
      <c r="D263" s="57">
        <v>1403.0233816363636</v>
      </c>
      <c r="E263" s="57">
        <v>1395.1216465454545</v>
      </c>
      <c r="F263" s="57">
        <v>1417.4924786363636</v>
      </c>
    </row>
    <row r="264" spans="1:6" x14ac:dyDescent="0.35">
      <c r="A264" s="97">
        <v>45096</v>
      </c>
      <c r="B264" s="57">
        <v>1041.385850909091</v>
      </c>
      <c r="C264" s="57">
        <v>395.11343863636364</v>
      </c>
      <c r="D264" s="57">
        <v>1442.4302087272727</v>
      </c>
      <c r="E264" s="57">
        <v>1418.2548113636365</v>
      </c>
      <c r="F264" s="57">
        <v>1413.135854909091</v>
      </c>
    </row>
    <row r="265" spans="1:6" x14ac:dyDescent="0.35">
      <c r="A265" s="97">
        <v>45097</v>
      </c>
      <c r="B265" s="57">
        <v>1022.4525</v>
      </c>
      <c r="C265" s="57">
        <v>389.4330947272727</v>
      </c>
      <c r="D265" s="57">
        <v>1478.0598227272728</v>
      </c>
      <c r="E265" s="57">
        <v>1424.6022633636364</v>
      </c>
      <c r="F265" s="57">
        <v>1398.9194611818182</v>
      </c>
    </row>
    <row r="266" spans="1:6" x14ac:dyDescent="0.35">
      <c r="A266" s="97">
        <v>45098</v>
      </c>
      <c r="B266" s="57">
        <v>1021.3839694545454</v>
      </c>
      <c r="C266" s="57">
        <v>380.54051054545454</v>
      </c>
      <c r="D266" s="57">
        <v>1483.8163543636363</v>
      </c>
      <c r="E266" s="57">
        <v>1414.0125441818182</v>
      </c>
      <c r="F266" s="57">
        <v>1393.4579288181819</v>
      </c>
    </row>
    <row r="267" spans="1:6" x14ac:dyDescent="0.35">
      <c r="A267" s="97">
        <v>45099</v>
      </c>
      <c r="B267" s="57">
        <v>1054.0176792727273</v>
      </c>
      <c r="C267" s="57">
        <v>362.42065981818183</v>
      </c>
      <c r="D267" s="57">
        <v>1461.3858438181819</v>
      </c>
      <c r="E267" s="57">
        <v>1403.1352967272728</v>
      </c>
      <c r="F267" s="57">
        <v>1383.218113909091</v>
      </c>
    </row>
    <row r="268" spans="1:6" x14ac:dyDescent="0.35">
      <c r="A268" s="97">
        <v>45100</v>
      </c>
      <c r="B268" s="57">
        <v>1095.1456143636365</v>
      </c>
      <c r="C268" s="57">
        <v>344.37918281818185</v>
      </c>
      <c r="D268" s="57">
        <v>1425.071053909091</v>
      </c>
      <c r="E268" s="57">
        <v>1388.9333473636364</v>
      </c>
      <c r="F268" s="57">
        <v>1386.1622337272727</v>
      </c>
    </row>
    <row r="269" spans="1:6" x14ac:dyDescent="0.35">
      <c r="A269" s="97">
        <v>45101</v>
      </c>
      <c r="B269" s="57">
        <v>1115.4319258181818</v>
      </c>
      <c r="C269" s="57">
        <v>323.63435900000002</v>
      </c>
      <c r="D269" s="57">
        <v>1397.9416266363637</v>
      </c>
      <c r="E269" s="57">
        <v>1395.1062549090909</v>
      </c>
      <c r="F269" s="57">
        <v>1406.4623454545454</v>
      </c>
    </row>
    <row r="270" spans="1:6" x14ac:dyDescent="0.35">
      <c r="A270" s="97">
        <v>45102</v>
      </c>
      <c r="B270" s="57">
        <v>1109.1274373636363</v>
      </c>
      <c r="C270" s="57">
        <v>312.89432563636365</v>
      </c>
      <c r="D270" s="57">
        <v>1387.1318606363636</v>
      </c>
      <c r="E270" s="57">
        <v>1426.242013090909</v>
      </c>
      <c r="F270" s="57">
        <v>1416.484541</v>
      </c>
    </row>
    <row r="271" spans="1:6" x14ac:dyDescent="0.35">
      <c r="A271" s="97">
        <v>45103</v>
      </c>
      <c r="B271" s="57">
        <v>1109.116876</v>
      </c>
      <c r="C271" s="57">
        <v>302.97852790909093</v>
      </c>
      <c r="D271" s="57">
        <v>1414.673098090909</v>
      </c>
      <c r="E271" s="57">
        <v>1453.5281530909092</v>
      </c>
      <c r="F271" s="57">
        <v>1404.3301100909091</v>
      </c>
    </row>
    <row r="272" spans="1:6" x14ac:dyDescent="0.35">
      <c r="A272" s="97">
        <v>45104</v>
      </c>
      <c r="B272" s="57">
        <v>1113.7247440000001</v>
      </c>
      <c r="C272" s="57">
        <v>300.68155709090911</v>
      </c>
      <c r="D272" s="57">
        <v>1455.3266352727273</v>
      </c>
      <c r="E272" s="57">
        <v>1457.3267900909091</v>
      </c>
      <c r="F272" s="57">
        <v>1401.2050673636363</v>
      </c>
    </row>
    <row r="273" spans="1:6" x14ac:dyDescent="0.35">
      <c r="A273" s="97">
        <v>45105</v>
      </c>
      <c r="B273" s="57">
        <v>1118.8136151818182</v>
      </c>
      <c r="C273" s="57">
        <v>310.11914836363638</v>
      </c>
      <c r="D273" s="57">
        <v>1452.3714312727272</v>
      </c>
      <c r="E273" s="57">
        <v>1456.6925189999999</v>
      </c>
      <c r="F273" s="57">
        <v>1405.3683573636363</v>
      </c>
    </row>
    <row r="274" spans="1:6" x14ac:dyDescent="0.35">
      <c r="A274" s="97">
        <v>45106</v>
      </c>
      <c r="B274" s="57">
        <v>1154.2983825454546</v>
      </c>
      <c r="C274" s="57">
        <v>313.59447536363638</v>
      </c>
      <c r="D274" s="57">
        <v>1462.678635090909</v>
      </c>
      <c r="E274" s="57">
        <v>1431.3320971818182</v>
      </c>
      <c r="F274" s="57">
        <v>1431.1270313636364</v>
      </c>
    </row>
    <row r="275" spans="1:6" x14ac:dyDescent="0.35">
      <c r="A275" s="97">
        <v>45107</v>
      </c>
      <c r="B275" s="57">
        <v>1185.9469222727273</v>
      </c>
      <c r="C275" s="57">
        <v>320.63036909090908</v>
      </c>
      <c r="D275" s="57">
        <v>1457.952796</v>
      </c>
      <c r="E275" s="57">
        <v>1417.6643770909091</v>
      </c>
      <c r="F275" s="57">
        <v>1463.195067909091</v>
      </c>
    </row>
    <row r="276" spans="1:6" x14ac:dyDescent="0.35">
      <c r="A276" s="97">
        <v>45108</v>
      </c>
      <c r="B276" s="57">
        <v>1198.5321006363636</v>
      </c>
      <c r="C276" s="57">
        <v>311.17817545454545</v>
      </c>
      <c r="D276" s="57">
        <v>1444.1862839090909</v>
      </c>
      <c r="E276" s="57">
        <v>1420.0795039090908</v>
      </c>
      <c r="F276" s="57">
        <v>1497.0408125454546</v>
      </c>
    </row>
    <row r="277" spans="1:6" x14ac:dyDescent="0.35">
      <c r="A277" s="97">
        <v>45109</v>
      </c>
      <c r="B277" s="57">
        <v>1202.8936544545454</v>
      </c>
      <c r="C277" s="57">
        <v>302.6519801818182</v>
      </c>
      <c r="D277" s="57">
        <v>1438.8861581818182</v>
      </c>
      <c r="E277" s="57">
        <v>1442.475445</v>
      </c>
      <c r="F277" s="57">
        <v>1515.8458443636364</v>
      </c>
    </row>
    <row r="278" spans="1:6" x14ac:dyDescent="0.35">
      <c r="A278" s="97">
        <v>45110</v>
      </c>
      <c r="B278" s="57">
        <v>1207.2331763636364</v>
      </c>
      <c r="C278" s="57">
        <v>294.5121461818182</v>
      </c>
      <c r="D278" s="57">
        <v>1447.5135685454545</v>
      </c>
      <c r="E278" s="57">
        <v>1469.4454498181817</v>
      </c>
      <c r="F278" s="57">
        <v>1521.2788004545455</v>
      </c>
    </row>
    <row r="279" spans="1:6" x14ac:dyDescent="0.35">
      <c r="A279" s="97">
        <v>45111</v>
      </c>
      <c r="B279" s="57">
        <v>1213.2559374545453</v>
      </c>
      <c r="C279" s="57">
        <v>317.52521381818184</v>
      </c>
      <c r="D279" s="57">
        <v>1459.1922278181819</v>
      </c>
      <c r="E279" s="57">
        <v>1483.2948429090909</v>
      </c>
      <c r="F279" s="57">
        <v>1512.2379583636364</v>
      </c>
    </row>
    <row r="280" spans="1:6" x14ac:dyDescent="0.35">
      <c r="A280" s="97">
        <v>45112</v>
      </c>
      <c r="B280" s="57">
        <v>1233.9890491818182</v>
      </c>
      <c r="C280" s="57">
        <v>351.69858236363638</v>
      </c>
      <c r="D280" s="57">
        <v>1464.6927956363636</v>
      </c>
      <c r="E280" s="57">
        <v>1485.4095457272726</v>
      </c>
      <c r="F280" s="57">
        <v>1524.840297</v>
      </c>
    </row>
    <row r="281" spans="1:6" x14ac:dyDescent="0.35">
      <c r="A281" s="97">
        <v>45113</v>
      </c>
      <c r="B281" s="57">
        <v>1265.2766217272726</v>
      </c>
      <c r="C281" s="57">
        <v>370.56331009090911</v>
      </c>
      <c r="D281" s="57">
        <v>1450.1225431818182</v>
      </c>
      <c r="E281" s="57">
        <v>1488.5148943636364</v>
      </c>
      <c r="F281" s="57">
        <v>1527.375694909091</v>
      </c>
    </row>
    <row r="282" spans="1:6" x14ac:dyDescent="0.35">
      <c r="A282" s="97">
        <v>45114</v>
      </c>
      <c r="B282" s="57">
        <v>1301.1411727272728</v>
      </c>
      <c r="C282" s="57">
        <v>378.51140500000002</v>
      </c>
      <c r="D282" s="57">
        <v>1461.531334090909</v>
      </c>
      <c r="E282" s="57">
        <v>1498.7120365454546</v>
      </c>
      <c r="F282" s="57">
        <v>1547.8588568181817</v>
      </c>
    </row>
    <row r="283" spans="1:6" x14ac:dyDescent="0.35">
      <c r="A283" s="97">
        <v>45115</v>
      </c>
      <c r="B283" s="57">
        <v>1317.0078881818181</v>
      </c>
      <c r="C283" s="57">
        <v>377.15140118181819</v>
      </c>
      <c r="D283" s="57">
        <v>1450.0884067272727</v>
      </c>
      <c r="E283" s="57">
        <v>1516.6701032727274</v>
      </c>
      <c r="F283" s="57">
        <v>1577.705678</v>
      </c>
    </row>
    <row r="284" spans="1:6" x14ac:dyDescent="0.35">
      <c r="A284" s="97">
        <v>45116</v>
      </c>
      <c r="B284" s="57">
        <v>1306.6166386363636</v>
      </c>
      <c r="C284" s="57">
        <v>361.97011081818181</v>
      </c>
      <c r="D284" s="57">
        <v>1448.3842866363636</v>
      </c>
      <c r="E284" s="57">
        <v>1550.6711268181818</v>
      </c>
      <c r="F284" s="57">
        <v>1591.8356451818181</v>
      </c>
    </row>
    <row r="285" spans="1:6" x14ac:dyDescent="0.35">
      <c r="A285" s="97">
        <v>45117</v>
      </c>
      <c r="B285" s="57">
        <v>1289.9352812727273</v>
      </c>
      <c r="C285" s="57">
        <v>359.81865354545454</v>
      </c>
      <c r="D285" s="57">
        <v>1463.0322156363636</v>
      </c>
      <c r="E285" s="57">
        <v>1571.8271563636363</v>
      </c>
      <c r="F285" s="57">
        <v>1586.957341</v>
      </c>
    </row>
    <row r="286" spans="1:6" x14ac:dyDescent="0.35">
      <c r="A286" s="97">
        <v>45118</v>
      </c>
      <c r="B286" s="57">
        <v>1284.0310241818181</v>
      </c>
      <c r="C286" s="57">
        <v>372.72876418181818</v>
      </c>
      <c r="D286" s="57">
        <v>1474.2577862727273</v>
      </c>
      <c r="E286" s="57">
        <v>1559.5616962727272</v>
      </c>
      <c r="F286" s="57">
        <v>1604.1178612727272</v>
      </c>
    </row>
    <row r="287" spans="1:6" x14ac:dyDescent="0.35">
      <c r="A287" s="97">
        <v>45119</v>
      </c>
      <c r="B287" s="57">
        <v>1292.6776144545454</v>
      </c>
      <c r="C287" s="57">
        <v>404.48172736363637</v>
      </c>
      <c r="D287" s="57">
        <v>1440.2519148181818</v>
      </c>
      <c r="E287" s="57">
        <v>1545.027597</v>
      </c>
      <c r="F287" s="57">
        <v>1618.4291942727273</v>
      </c>
    </row>
    <row r="288" spans="1:6" x14ac:dyDescent="0.35">
      <c r="A288" s="97">
        <v>45120</v>
      </c>
      <c r="B288" s="57">
        <v>1307.916805909091</v>
      </c>
      <c r="C288" s="57">
        <v>403.00710054545453</v>
      </c>
      <c r="D288" s="57">
        <v>1399.1477085454546</v>
      </c>
      <c r="E288" s="57">
        <v>1535.3549544545454</v>
      </c>
      <c r="F288" s="57">
        <v>1616.0543111818181</v>
      </c>
    </row>
    <row r="289" spans="1:6" x14ac:dyDescent="0.35">
      <c r="A289" s="97">
        <v>45121</v>
      </c>
      <c r="B289" s="57">
        <v>1338.2829291818182</v>
      </c>
      <c r="C289" s="57">
        <v>402.13152972727272</v>
      </c>
      <c r="D289" s="57">
        <v>1353.1821117272727</v>
      </c>
      <c r="E289" s="57">
        <v>1525.4006790000001</v>
      </c>
      <c r="F289" s="57">
        <v>1635.4320619090909</v>
      </c>
    </row>
    <row r="290" spans="1:6" x14ac:dyDescent="0.35">
      <c r="A290" s="97">
        <v>45122</v>
      </c>
      <c r="B290" s="57">
        <v>1344.8319866363636</v>
      </c>
      <c r="C290" s="57">
        <v>420.70495881818181</v>
      </c>
      <c r="D290" s="57">
        <v>1338.9850847272728</v>
      </c>
      <c r="E290" s="57">
        <v>1525.4179512727274</v>
      </c>
      <c r="F290" s="57">
        <v>1658.6658547272727</v>
      </c>
    </row>
    <row r="291" spans="1:6" x14ac:dyDescent="0.35">
      <c r="A291" s="97">
        <v>45123</v>
      </c>
      <c r="B291" s="57">
        <v>1338.2914222727272</v>
      </c>
      <c r="C291" s="57">
        <v>436.23226636363637</v>
      </c>
      <c r="D291" s="57">
        <v>1334.9652632727273</v>
      </c>
      <c r="E291" s="57">
        <v>1579.081912909091</v>
      </c>
      <c r="F291" s="57">
        <v>1697.0149312727274</v>
      </c>
    </row>
    <row r="292" spans="1:6" x14ac:dyDescent="0.35">
      <c r="A292" s="97">
        <v>45124</v>
      </c>
      <c r="B292" s="57">
        <v>1330.1612249090908</v>
      </c>
      <c r="C292" s="57">
        <v>451.34843081818184</v>
      </c>
      <c r="D292" s="57">
        <v>1355.7423072727272</v>
      </c>
      <c r="E292" s="57">
        <v>1629.2093422727273</v>
      </c>
      <c r="F292" s="57">
        <v>1700.3140972727272</v>
      </c>
    </row>
    <row r="293" spans="1:6" x14ac:dyDescent="0.35">
      <c r="A293" s="97">
        <v>45125</v>
      </c>
      <c r="B293" s="57">
        <v>1336.3006267272726</v>
      </c>
      <c r="C293" s="57">
        <v>472.82661200000001</v>
      </c>
      <c r="D293" s="57">
        <v>1385.3522917272728</v>
      </c>
      <c r="E293" s="57">
        <v>1655.5718987272728</v>
      </c>
      <c r="F293" s="57">
        <v>1715.6780232727272</v>
      </c>
    </row>
    <row r="294" spans="1:6" x14ac:dyDescent="0.35">
      <c r="A294" s="97">
        <v>45126</v>
      </c>
      <c r="B294" s="57">
        <v>1336.4031150909091</v>
      </c>
      <c r="C294" s="57">
        <v>497.40992363636366</v>
      </c>
      <c r="D294" s="57">
        <v>1382.474520090909</v>
      </c>
      <c r="E294" s="57">
        <v>1652.4705225454545</v>
      </c>
      <c r="F294" s="57">
        <v>1717.8839924545455</v>
      </c>
    </row>
    <row r="295" spans="1:6" x14ac:dyDescent="0.35">
      <c r="A295" s="97">
        <v>45127</v>
      </c>
      <c r="B295" s="57">
        <v>1353.1768151818183</v>
      </c>
      <c r="C295" s="57">
        <v>505.99638027272727</v>
      </c>
      <c r="D295" s="57">
        <v>1391.3045598181818</v>
      </c>
      <c r="E295" s="57">
        <v>1641.4170105454546</v>
      </c>
      <c r="F295" s="57">
        <v>1749.3428626363636</v>
      </c>
    </row>
    <row r="296" spans="1:6" x14ac:dyDescent="0.35">
      <c r="A296" s="97">
        <v>45128</v>
      </c>
      <c r="B296" s="57">
        <v>1374.3455322727273</v>
      </c>
      <c r="C296" s="57">
        <v>489.32684627272727</v>
      </c>
      <c r="D296" s="57">
        <v>1404.1947552727272</v>
      </c>
      <c r="E296" s="57">
        <v>1640.626665090909</v>
      </c>
      <c r="F296" s="57">
        <v>1783.8879078181819</v>
      </c>
    </row>
    <row r="297" spans="1:6" x14ac:dyDescent="0.35">
      <c r="A297" s="97">
        <v>45129</v>
      </c>
      <c r="B297" s="57">
        <v>1371.267497</v>
      </c>
      <c r="C297" s="57">
        <v>482.47341899999998</v>
      </c>
      <c r="D297" s="57">
        <v>1422.8937775454544</v>
      </c>
      <c r="E297" s="57">
        <v>1654.7190819090908</v>
      </c>
      <c r="F297" s="57">
        <v>1814.3452036363637</v>
      </c>
    </row>
    <row r="298" spans="1:6" x14ac:dyDescent="0.35">
      <c r="A298" s="97">
        <v>45130</v>
      </c>
      <c r="B298" s="57">
        <v>1355.8774080909091</v>
      </c>
      <c r="C298" s="57">
        <v>467.5672019090909</v>
      </c>
      <c r="D298" s="57">
        <v>1423.3108014545455</v>
      </c>
      <c r="E298" s="57">
        <v>1702.0506426363636</v>
      </c>
      <c r="F298" s="57">
        <v>1845.2212725454544</v>
      </c>
    </row>
    <row r="299" spans="1:6" x14ac:dyDescent="0.35">
      <c r="A299" s="97">
        <v>45131</v>
      </c>
      <c r="B299" s="57">
        <v>1357.2802166363635</v>
      </c>
      <c r="C299" s="57">
        <v>466.1723818181818</v>
      </c>
      <c r="D299" s="57">
        <v>1452.5702897272727</v>
      </c>
      <c r="E299" s="57">
        <v>1757.4821535454546</v>
      </c>
      <c r="F299" s="57">
        <v>1867.6780492727273</v>
      </c>
    </row>
    <row r="300" spans="1:6" x14ac:dyDescent="0.35">
      <c r="A300" s="97">
        <v>45132</v>
      </c>
      <c r="B300" s="57">
        <v>1354.4760594545455</v>
      </c>
      <c r="C300" s="57">
        <v>466.66973527272728</v>
      </c>
      <c r="D300" s="57">
        <v>1503.2024536363635</v>
      </c>
      <c r="E300" s="57">
        <v>1780.5681575454546</v>
      </c>
      <c r="F300" s="57">
        <v>1879.610646909091</v>
      </c>
    </row>
    <row r="301" spans="1:6" x14ac:dyDescent="0.35">
      <c r="A301" s="97">
        <v>45133</v>
      </c>
      <c r="B301" s="57">
        <v>1349.6340115454545</v>
      </c>
      <c r="C301" s="57">
        <v>440.96102554545456</v>
      </c>
      <c r="D301" s="57">
        <v>1531.7435878181818</v>
      </c>
      <c r="E301" s="57">
        <v>1798.2764159999999</v>
      </c>
      <c r="F301" s="57">
        <v>1911.0582933636363</v>
      </c>
    </row>
    <row r="302" spans="1:6" x14ac:dyDescent="0.35">
      <c r="A302" s="97">
        <v>45134</v>
      </c>
      <c r="B302" s="57">
        <v>1365.7859534545455</v>
      </c>
      <c r="C302" s="57">
        <v>449.95575500000001</v>
      </c>
      <c r="D302" s="57">
        <v>1530.9741320909091</v>
      </c>
      <c r="E302" s="57">
        <v>1815.1030380909092</v>
      </c>
      <c r="F302" s="57">
        <v>1956.4274681818181</v>
      </c>
    </row>
    <row r="303" spans="1:6" x14ac:dyDescent="0.35">
      <c r="A303" s="97">
        <v>45135</v>
      </c>
      <c r="B303" s="57">
        <v>1387.5962160909091</v>
      </c>
      <c r="C303" s="57">
        <v>436.44959436363638</v>
      </c>
      <c r="D303" s="57">
        <v>1525.9947214545455</v>
      </c>
      <c r="E303" s="57">
        <v>1822.6278589090909</v>
      </c>
      <c r="F303" s="57">
        <v>1982.8674148181817</v>
      </c>
    </row>
    <row r="304" spans="1:6" x14ac:dyDescent="0.35">
      <c r="A304" s="97">
        <v>45136</v>
      </c>
      <c r="B304" s="57">
        <v>1388.4427995454546</v>
      </c>
      <c r="C304" s="57">
        <v>454.75254663636366</v>
      </c>
      <c r="D304" s="57">
        <v>1526.0540847272728</v>
      </c>
      <c r="E304" s="57">
        <v>1845.4950900909091</v>
      </c>
      <c r="F304" s="57">
        <v>2007.4219136363636</v>
      </c>
    </row>
    <row r="305" spans="1:6" x14ac:dyDescent="0.35">
      <c r="A305" s="97">
        <v>45137</v>
      </c>
      <c r="B305" s="57">
        <v>1388.4376595454546</v>
      </c>
      <c r="C305" s="57">
        <v>489.73232472727273</v>
      </c>
      <c r="D305" s="57">
        <v>1520.0378528181818</v>
      </c>
      <c r="E305" s="57">
        <v>1891.3440813636364</v>
      </c>
      <c r="F305" s="57">
        <v>2062.8657151818184</v>
      </c>
    </row>
    <row r="306" spans="1:6" x14ac:dyDescent="0.35">
      <c r="A306" s="97">
        <v>45138</v>
      </c>
      <c r="B306" s="57">
        <v>1376.6918787272728</v>
      </c>
      <c r="C306" s="57">
        <v>518.9546529090909</v>
      </c>
      <c r="D306" s="57">
        <v>1542.3087163636364</v>
      </c>
      <c r="E306" s="57">
        <v>1929.2131228181818</v>
      </c>
      <c r="F306" s="57">
        <v>2113.8860254545452</v>
      </c>
    </row>
    <row r="307" spans="1:6" x14ac:dyDescent="0.35">
      <c r="A307" s="97">
        <v>45139</v>
      </c>
      <c r="B307" s="57">
        <v>1368.560385090909</v>
      </c>
      <c r="C307" s="57">
        <v>556.83400990909092</v>
      </c>
      <c r="D307" s="57">
        <v>1562.2480058181818</v>
      </c>
      <c r="E307" s="57">
        <v>1982.5841013636364</v>
      </c>
      <c r="F307" s="57">
        <v>2145.888375</v>
      </c>
    </row>
    <row r="308" spans="1:6" x14ac:dyDescent="0.35">
      <c r="A308" s="97">
        <v>45140</v>
      </c>
      <c r="B308" s="57">
        <v>1366.2940595454545</v>
      </c>
      <c r="C308" s="57">
        <v>582.55676390909093</v>
      </c>
      <c r="D308" s="57">
        <v>1549.0625675454546</v>
      </c>
      <c r="E308" s="57">
        <v>1990.0007725454545</v>
      </c>
      <c r="F308" s="57">
        <v>2170.7417106363637</v>
      </c>
    </row>
    <row r="309" spans="1:6" x14ac:dyDescent="0.35">
      <c r="A309" s="97">
        <v>45141</v>
      </c>
      <c r="B309" s="57">
        <v>1376.5263738181818</v>
      </c>
      <c r="C309" s="57">
        <v>587.97294581818187</v>
      </c>
      <c r="D309" s="57">
        <v>1566.0432028181817</v>
      </c>
      <c r="E309" s="57">
        <v>2000.2541313636364</v>
      </c>
      <c r="F309" s="57">
        <v>2183.134055</v>
      </c>
    </row>
    <row r="310" spans="1:6" x14ac:dyDescent="0.35">
      <c r="A310" s="97">
        <v>45142</v>
      </c>
      <c r="B310" s="57">
        <v>1386.0068653636363</v>
      </c>
      <c r="C310" s="57">
        <v>598.21955554545457</v>
      </c>
      <c r="D310" s="57">
        <v>1556.1951141818181</v>
      </c>
      <c r="E310" s="57">
        <v>1991.7407394545455</v>
      </c>
      <c r="F310" s="57">
        <v>2209.8652768181819</v>
      </c>
    </row>
    <row r="311" spans="1:6" x14ac:dyDescent="0.35">
      <c r="A311" s="97">
        <v>45143</v>
      </c>
      <c r="B311" s="57">
        <v>1370.491269909091</v>
      </c>
      <c r="C311" s="57">
        <v>604.71454854545459</v>
      </c>
      <c r="D311" s="57">
        <v>1565.1160379999999</v>
      </c>
      <c r="E311" s="57">
        <v>1983.3963435454546</v>
      </c>
      <c r="F311" s="57">
        <v>2243.4413609090907</v>
      </c>
    </row>
    <row r="312" spans="1:6" x14ac:dyDescent="0.35">
      <c r="A312" s="97">
        <v>45144</v>
      </c>
      <c r="B312" s="57">
        <v>1385.2249906363636</v>
      </c>
      <c r="C312" s="57">
        <v>650.76214081818182</v>
      </c>
      <c r="D312" s="57">
        <v>1556.9137132727274</v>
      </c>
      <c r="E312" s="57">
        <v>2006.9289100909091</v>
      </c>
      <c r="F312" s="57">
        <v>2291.8383893636365</v>
      </c>
    </row>
    <row r="313" spans="1:6" x14ac:dyDescent="0.35">
      <c r="A313" s="97">
        <v>45145</v>
      </c>
      <c r="B313" s="57">
        <v>1395.1747031818181</v>
      </c>
      <c r="C313" s="57">
        <v>689.70894409090909</v>
      </c>
      <c r="D313" s="57">
        <v>1572.4199363636365</v>
      </c>
      <c r="E313" s="57">
        <v>2051.1671581818182</v>
      </c>
      <c r="F313" s="57">
        <v>2324.262068090909</v>
      </c>
    </row>
    <row r="314" spans="1:6" x14ac:dyDescent="0.35">
      <c r="A314" s="97">
        <v>45146</v>
      </c>
      <c r="B314" s="57">
        <v>1386.1285893636364</v>
      </c>
      <c r="C314" s="57">
        <v>732.20577954545456</v>
      </c>
      <c r="D314" s="57">
        <v>1593.001166</v>
      </c>
      <c r="E314" s="57">
        <v>2085.3046009999998</v>
      </c>
      <c r="F314" s="57">
        <v>2346.2145237272725</v>
      </c>
    </row>
    <row r="315" spans="1:6" x14ac:dyDescent="0.35">
      <c r="A315" s="97">
        <v>45147</v>
      </c>
      <c r="B315" s="57">
        <v>1376.0744641818183</v>
      </c>
      <c r="C315" s="57">
        <v>774.52858509090913</v>
      </c>
      <c r="D315" s="57">
        <v>1569.4423875454545</v>
      </c>
      <c r="E315" s="57">
        <v>2102.0517569090907</v>
      </c>
      <c r="F315" s="57">
        <v>2378.623865181818</v>
      </c>
    </row>
    <row r="316" spans="1:6" x14ac:dyDescent="0.35">
      <c r="A316" s="97">
        <v>45148</v>
      </c>
      <c r="B316" s="57">
        <v>1399.401887</v>
      </c>
      <c r="C316" s="57">
        <v>782.62092609090905</v>
      </c>
      <c r="D316" s="57">
        <v>1542.2617167272726</v>
      </c>
      <c r="E316" s="57">
        <v>2114.4453884545455</v>
      </c>
      <c r="F316" s="57">
        <v>2402.5551937272726</v>
      </c>
    </row>
    <row r="317" spans="1:6" x14ac:dyDescent="0.35">
      <c r="A317" s="97">
        <v>45149</v>
      </c>
      <c r="B317" s="57">
        <v>1426.9533905454546</v>
      </c>
      <c r="C317" s="57">
        <v>794.2338268181818</v>
      </c>
      <c r="D317" s="57">
        <v>1496.1613337272727</v>
      </c>
      <c r="E317" s="57">
        <v>2125.5690675454543</v>
      </c>
      <c r="F317" s="57">
        <v>2428.8356819090909</v>
      </c>
    </row>
    <row r="318" spans="1:6" x14ac:dyDescent="0.35">
      <c r="A318" s="97">
        <v>45150</v>
      </c>
      <c r="B318" s="57">
        <v>1423.7584197272727</v>
      </c>
      <c r="C318" s="57">
        <v>825.7359234545454</v>
      </c>
      <c r="D318" s="57">
        <v>1524.2780194545455</v>
      </c>
      <c r="E318" s="57">
        <v>2146.9709636363636</v>
      </c>
      <c r="F318" s="57">
        <v>2451.1568240000001</v>
      </c>
    </row>
    <row r="319" spans="1:6" x14ac:dyDescent="0.35">
      <c r="A319" s="97">
        <v>45151</v>
      </c>
      <c r="B319" s="57">
        <v>1417.207478</v>
      </c>
      <c r="C319" s="57">
        <v>863.11114236363642</v>
      </c>
      <c r="D319" s="57">
        <v>1508.8095064545455</v>
      </c>
      <c r="E319" s="57">
        <v>2191.3528404545455</v>
      </c>
      <c r="F319" s="57">
        <v>2476.360454909091</v>
      </c>
    </row>
    <row r="320" spans="1:6" x14ac:dyDescent="0.35">
      <c r="A320" s="97">
        <v>45152</v>
      </c>
      <c r="B320" s="57">
        <v>1412.5280528181818</v>
      </c>
      <c r="C320" s="57">
        <v>915.22110463636363</v>
      </c>
      <c r="D320" s="57">
        <v>1514.4238573636364</v>
      </c>
      <c r="E320" s="57">
        <v>2214.3669737272726</v>
      </c>
      <c r="F320" s="57">
        <v>2489.8413002727275</v>
      </c>
    </row>
    <row r="321" spans="1:6" x14ac:dyDescent="0.35">
      <c r="A321" s="97">
        <v>45153</v>
      </c>
      <c r="B321" s="57">
        <v>1405.4117718181817</v>
      </c>
      <c r="C321" s="57">
        <v>948.45828536363638</v>
      </c>
      <c r="D321" s="57">
        <v>1534.2800866363636</v>
      </c>
      <c r="E321" s="57">
        <v>2238.152946909091</v>
      </c>
      <c r="F321" s="57">
        <v>2497.6779587272727</v>
      </c>
    </row>
    <row r="322" spans="1:6" x14ac:dyDescent="0.35">
      <c r="A322" s="97">
        <v>45154</v>
      </c>
      <c r="B322" s="57">
        <v>1411.7379253636364</v>
      </c>
      <c r="C322" s="57">
        <v>983.64453445454546</v>
      </c>
      <c r="D322" s="57">
        <v>1530.2393901818182</v>
      </c>
      <c r="E322" s="57">
        <v>2258.8525007272729</v>
      </c>
      <c r="F322" s="57">
        <v>2498.8659640909091</v>
      </c>
    </row>
    <row r="323" spans="1:6" x14ac:dyDescent="0.35">
      <c r="A323" s="97">
        <v>45155</v>
      </c>
      <c r="B323" s="57">
        <v>1429.7380334545455</v>
      </c>
      <c r="C323" s="57">
        <v>1021.6538612727272</v>
      </c>
      <c r="D323" s="57">
        <v>1524.8709184545455</v>
      </c>
      <c r="E323" s="57">
        <v>2252.597725818182</v>
      </c>
      <c r="F323" s="57">
        <v>2521.3901563636364</v>
      </c>
    </row>
    <row r="324" spans="1:6" x14ac:dyDescent="0.35">
      <c r="A324" s="97">
        <v>45156</v>
      </c>
      <c r="B324" s="57">
        <v>1449.1158420909092</v>
      </c>
      <c r="C324" s="57">
        <v>1039.7141694545455</v>
      </c>
      <c r="D324" s="57">
        <v>1537.7475468181817</v>
      </c>
      <c r="E324" s="57">
        <v>2263.805315909091</v>
      </c>
      <c r="F324" s="57">
        <v>2524.6346582727274</v>
      </c>
    </row>
    <row r="325" spans="1:6" x14ac:dyDescent="0.35">
      <c r="A325" s="97">
        <v>45157</v>
      </c>
      <c r="B325" s="57">
        <v>1448.4364759090909</v>
      </c>
      <c r="C325" s="57">
        <v>1046.4833534545455</v>
      </c>
      <c r="D325" s="57">
        <v>1491.2304498181818</v>
      </c>
      <c r="E325" s="57">
        <v>2282.7500892727271</v>
      </c>
      <c r="F325" s="57">
        <v>2528.0125774545454</v>
      </c>
    </row>
    <row r="326" spans="1:6" x14ac:dyDescent="0.35">
      <c r="A326" s="97">
        <v>45158</v>
      </c>
      <c r="B326" s="57">
        <v>1439.0150594545455</v>
      </c>
      <c r="C326" s="57">
        <v>1058.3814875454545</v>
      </c>
      <c r="D326" s="57">
        <v>1503.2730880909091</v>
      </c>
      <c r="E326" s="57">
        <v>2307.7610378181816</v>
      </c>
      <c r="F326" s="57">
        <v>2535.8717430000002</v>
      </c>
    </row>
    <row r="327" spans="1:6" x14ac:dyDescent="0.35">
      <c r="A327" s="97">
        <v>45159</v>
      </c>
      <c r="B327" s="57">
        <v>1431.2198788181818</v>
      </c>
      <c r="C327" s="57">
        <v>1058.619596</v>
      </c>
      <c r="D327" s="57">
        <v>1539.5210279999999</v>
      </c>
      <c r="E327" s="57">
        <v>2315.6511723636363</v>
      </c>
      <c r="F327" s="57">
        <v>2535.2029200909092</v>
      </c>
    </row>
    <row r="328" spans="1:6" x14ac:dyDescent="0.35">
      <c r="A328" s="97">
        <v>45160</v>
      </c>
      <c r="B328" s="57">
        <v>1430.1883178181818</v>
      </c>
      <c r="C328" s="57">
        <v>1074.5089261818182</v>
      </c>
      <c r="D328" s="57">
        <v>1555.5489287272728</v>
      </c>
      <c r="E328" s="57">
        <v>2324.2850007272727</v>
      </c>
      <c r="F328" s="57">
        <v>2553.4441382727273</v>
      </c>
    </row>
    <row r="329" spans="1:6" x14ac:dyDescent="0.35">
      <c r="A329" s="97">
        <v>45161</v>
      </c>
      <c r="B329" s="57">
        <v>1444.6445266363637</v>
      </c>
      <c r="C329" s="57">
        <v>1093.4269510909091</v>
      </c>
      <c r="D329" s="57">
        <v>1549.53405</v>
      </c>
      <c r="E329" s="57">
        <v>2317.8928512727271</v>
      </c>
      <c r="F329" s="57">
        <v>2566.7748230000002</v>
      </c>
    </row>
    <row r="330" spans="1:6" x14ac:dyDescent="0.35">
      <c r="A330" s="97">
        <v>45162</v>
      </c>
      <c r="B330" s="57">
        <v>1469.3657026363637</v>
      </c>
      <c r="C330" s="57">
        <v>1105.5705478181819</v>
      </c>
      <c r="D330" s="57">
        <v>1530.8718702727272</v>
      </c>
      <c r="E330" s="57">
        <v>2308.2453258181818</v>
      </c>
      <c r="F330" s="57">
        <v>2584.6500912727274</v>
      </c>
    </row>
    <row r="331" spans="1:6" x14ac:dyDescent="0.35">
      <c r="A331" s="97">
        <v>45163</v>
      </c>
      <c r="B331" s="57">
        <v>1471.4569530909091</v>
      </c>
      <c r="C331" s="57">
        <v>1129.2686250909092</v>
      </c>
      <c r="D331" s="57">
        <v>1538.9126615454545</v>
      </c>
      <c r="E331" s="57">
        <v>2267.8202920909089</v>
      </c>
      <c r="F331" s="57">
        <v>2605.2018001818183</v>
      </c>
    </row>
    <row r="332" spans="1:6" x14ac:dyDescent="0.35">
      <c r="A332" s="97">
        <v>45164</v>
      </c>
      <c r="B332" s="57">
        <v>1439.3923146363636</v>
      </c>
      <c r="C332" s="57">
        <v>1147.1008690000001</v>
      </c>
      <c r="D332" s="57">
        <v>1532.9088882727274</v>
      </c>
      <c r="E332" s="57">
        <v>2252.5009789999999</v>
      </c>
      <c r="F332" s="57">
        <v>2631.8386024545453</v>
      </c>
    </row>
    <row r="333" spans="1:6" x14ac:dyDescent="0.35">
      <c r="A333" s="97">
        <v>45165</v>
      </c>
      <c r="B333" s="57">
        <v>1442.1499104545455</v>
      </c>
      <c r="C333" s="57">
        <v>1173.5716924545454</v>
      </c>
      <c r="D333" s="57">
        <v>1518.9009084545455</v>
      </c>
      <c r="E333" s="57">
        <v>2248.2361877272729</v>
      </c>
      <c r="F333" s="57">
        <v>2651.3880956363637</v>
      </c>
    </row>
    <row r="334" spans="1:6" x14ac:dyDescent="0.35">
      <c r="A334" s="97">
        <v>45166</v>
      </c>
      <c r="B334" s="57">
        <v>1442.0205510000001</v>
      </c>
      <c r="C334" s="57">
        <v>1192.4724322727272</v>
      </c>
      <c r="D334" s="57">
        <v>1528.9806980000001</v>
      </c>
      <c r="E334" s="57">
        <v>2251.3582592727271</v>
      </c>
      <c r="F334" s="57">
        <v>2664.5896853636364</v>
      </c>
    </row>
    <row r="335" spans="1:6" x14ac:dyDescent="0.35">
      <c r="A335" s="97">
        <v>45167</v>
      </c>
      <c r="B335" s="57">
        <v>1423.9308120000001</v>
      </c>
      <c r="C335" s="57">
        <v>1223.9148767272727</v>
      </c>
      <c r="D335" s="57">
        <v>1539.9947090909091</v>
      </c>
      <c r="E335" s="57">
        <v>2227.6872152727274</v>
      </c>
      <c r="F335" s="57">
        <v>2672.3236634545456</v>
      </c>
    </row>
    <row r="336" spans="1:6" x14ac:dyDescent="0.35">
      <c r="A336" s="97">
        <v>45168</v>
      </c>
      <c r="B336" s="57">
        <v>1419.234316</v>
      </c>
      <c r="C336" s="57">
        <v>1265.9623160909091</v>
      </c>
      <c r="D336" s="57">
        <v>1514.4468646363637</v>
      </c>
      <c r="E336" s="57">
        <v>2219.7689219090907</v>
      </c>
      <c r="F336" s="57">
        <v>2669.2572220000002</v>
      </c>
    </row>
    <row r="337" spans="1:6" x14ac:dyDescent="0.35">
      <c r="A337" s="97">
        <v>45169</v>
      </c>
      <c r="B337" s="57">
        <v>1411.5526744545455</v>
      </c>
      <c r="C337" s="57">
        <v>1290.9300653636365</v>
      </c>
      <c r="D337" s="57">
        <v>1514.8376142727273</v>
      </c>
      <c r="E337" s="57">
        <v>2204.6825045454543</v>
      </c>
      <c r="F337" s="98">
        <v>2652.6169074999998</v>
      </c>
    </row>
    <row r="338" spans="1:6" x14ac:dyDescent="0.35">
      <c r="A338" s="97">
        <v>45170</v>
      </c>
      <c r="B338" s="57">
        <v>1399.7211537272726</v>
      </c>
      <c r="C338" s="57">
        <v>1308.6562188181817</v>
      </c>
      <c r="D338" s="57">
        <v>1518.1952732727273</v>
      </c>
      <c r="E338" s="57">
        <v>2168.2014445454547</v>
      </c>
      <c r="F338" s="57">
        <v>2635.9765929999999</v>
      </c>
    </row>
    <row r="339" spans="1:6" x14ac:dyDescent="0.35">
      <c r="A339" s="97">
        <v>45171</v>
      </c>
      <c r="B339" s="57">
        <v>1367.9420627272727</v>
      </c>
      <c r="C339" s="57">
        <v>1318.3459336363637</v>
      </c>
      <c r="D339" s="57">
        <v>1518.4030074545456</v>
      </c>
      <c r="E339" s="57">
        <v>2142.4014503636363</v>
      </c>
      <c r="F339" s="57">
        <v>2656.5762401818183</v>
      </c>
    </row>
    <row r="340" spans="1:6" x14ac:dyDescent="0.35">
      <c r="A340" s="97">
        <v>45172</v>
      </c>
      <c r="B340" s="57">
        <v>1368.4329620000001</v>
      </c>
      <c r="C340" s="57">
        <v>1312.2003654545454</v>
      </c>
      <c r="D340" s="57">
        <v>1522.4044131818182</v>
      </c>
      <c r="E340" s="57">
        <v>2141.1485430909092</v>
      </c>
      <c r="F340" s="57">
        <v>2678.5823138181818</v>
      </c>
    </row>
    <row r="341" spans="1:6" x14ac:dyDescent="0.35">
      <c r="A341" s="97">
        <v>45173</v>
      </c>
      <c r="B341" s="57">
        <v>1358.0356079999999</v>
      </c>
      <c r="C341" s="57">
        <v>1303.1351069090908</v>
      </c>
      <c r="D341" s="57">
        <v>1556.8319167272728</v>
      </c>
      <c r="E341" s="57">
        <v>2155.8263031818183</v>
      </c>
      <c r="F341" s="57">
        <v>2637.402106090909</v>
      </c>
    </row>
    <row r="342" spans="1:6" x14ac:dyDescent="0.35">
      <c r="A342" s="97">
        <v>45174</v>
      </c>
      <c r="B342" s="57">
        <v>1363.4116583636364</v>
      </c>
      <c r="C342" s="57">
        <v>1310.4134077272727</v>
      </c>
      <c r="D342" s="57">
        <v>1594.333570090909</v>
      </c>
      <c r="E342" s="57">
        <v>2147.7339832727271</v>
      </c>
      <c r="F342" s="57">
        <v>2604.8497413636364</v>
      </c>
    </row>
    <row r="343" spans="1:6" x14ac:dyDescent="0.35">
      <c r="A343" s="97">
        <v>45175</v>
      </c>
      <c r="B343" s="57">
        <v>1366.491953</v>
      </c>
      <c r="C343" s="57">
        <v>1324.5610949090908</v>
      </c>
      <c r="D343" s="57">
        <v>1605.1154998181819</v>
      </c>
      <c r="E343" s="57">
        <v>2134.0626378181819</v>
      </c>
      <c r="F343" s="57">
        <v>2572.6207722727272</v>
      </c>
    </row>
    <row r="344" spans="1:6" x14ac:dyDescent="0.35">
      <c r="A344" s="97">
        <v>45176</v>
      </c>
      <c r="B344" s="57">
        <v>1381.7473610909092</v>
      </c>
      <c r="C344" s="57">
        <v>1325.9597528181819</v>
      </c>
      <c r="D344" s="57">
        <v>1609.5025816363636</v>
      </c>
      <c r="E344" s="57">
        <v>2103.5116426363638</v>
      </c>
      <c r="F344" s="57"/>
    </row>
    <row r="345" spans="1:6" x14ac:dyDescent="0.35">
      <c r="A345" s="97">
        <v>45177</v>
      </c>
      <c r="B345" s="57">
        <v>1372.6990855454546</v>
      </c>
      <c r="C345" s="57">
        <v>1335.7926655454546</v>
      </c>
      <c r="D345" s="57">
        <v>1621.0355549999999</v>
      </c>
      <c r="E345" s="57">
        <v>2077.3705131818183</v>
      </c>
      <c r="F345" s="57"/>
    </row>
    <row r="346" spans="1:6" x14ac:dyDescent="0.35">
      <c r="A346" s="97">
        <v>45178</v>
      </c>
      <c r="B346" s="57">
        <v>1358.2148220909091</v>
      </c>
      <c r="C346" s="57">
        <v>1330.6671213636364</v>
      </c>
      <c r="D346" s="57">
        <v>1601.5525484545456</v>
      </c>
      <c r="E346" s="57">
        <v>2053.8688472727272</v>
      </c>
      <c r="F346" s="57"/>
    </row>
    <row r="347" spans="1:6" x14ac:dyDescent="0.35">
      <c r="A347" s="97">
        <v>45179</v>
      </c>
      <c r="B347" s="57">
        <v>1352.058580909091</v>
      </c>
      <c r="C347" s="57">
        <v>1322.8816082727274</v>
      </c>
      <c r="D347" s="57">
        <v>1572.998623</v>
      </c>
      <c r="E347" s="57">
        <v>2042.8575896363636</v>
      </c>
      <c r="F347" s="57"/>
    </row>
    <row r="348" spans="1:6" x14ac:dyDescent="0.35">
      <c r="A348" s="97">
        <v>45180</v>
      </c>
      <c r="B348" s="57">
        <v>1342.6889426363637</v>
      </c>
      <c r="C348" s="57">
        <v>1331.5811757272727</v>
      </c>
      <c r="D348" s="57">
        <v>1568.7980507272728</v>
      </c>
      <c r="E348" s="57">
        <v>2031.2294000909092</v>
      </c>
      <c r="F348" s="57"/>
    </row>
    <row r="349" spans="1:6" x14ac:dyDescent="0.35">
      <c r="A349" s="97">
        <v>45181</v>
      </c>
      <c r="B349" s="57">
        <v>1316.0872732727273</v>
      </c>
      <c r="C349" s="57">
        <v>1351.8869488181817</v>
      </c>
      <c r="D349" s="57">
        <v>1556.9670702727274</v>
      </c>
      <c r="E349" s="57">
        <v>1998.2931541818182</v>
      </c>
      <c r="F349" s="57"/>
    </row>
    <row r="350" spans="1:6" x14ac:dyDescent="0.35">
      <c r="A350" s="97">
        <v>45182</v>
      </c>
      <c r="B350" s="57">
        <v>1298.2798838181818</v>
      </c>
      <c r="C350" s="57">
        <v>1361.6174672727273</v>
      </c>
      <c r="D350" s="57">
        <v>1538.1375847272727</v>
      </c>
      <c r="E350" s="57">
        <v>1955.9504939999999</v>
      </c>
      <c r="F350" s="57"/>
    </row>
    <row r="351" spans="1:6" x14ac:dyDescent="0.35">
      <c r="A351" s="97">
        <v>45183</v>
      </c>
      <c r="B351" s="57">
        <v>1319.6711260909092</v>
      </c>
      <c r="C351" s="57">
        <v>1360.5155341818181</v>
      </c>
      <c r="D351" s="57">
        <v>1525.6835688181818</v>
      </c>
      <c r="E351" s="57">
        <v>1937.7555546363637</v>
      </c>
      <c r="F351" s="57"/>
    </row>
    <row r="352" spans="1:6" x14ac:dyDescent="0.35">
      <c r="A352" s="97">
        <v>45184</v>
      </c>
      <c r="B352" s="57">
        <v>1337.8800348181819</v>
      </c>
      <c r="C352" s="57">
        <v>1327.6412177272728</v>
      </c>
      <c r="D352" s="57">
        <v>1501.4180795454545</v>
      </c>
      <c r="E352" s="57">
        <v>1911.0971489999999</v>
      </c>
      <c r="F352" s="57"/>
    </row>
    <row r="353" spans="1:6" x14ac:dyDescent="0.35">
      <c r="A353" s="97">
        <v>45185</v>
      </c>
      <c r="B353" s="57">
        <v>1333.0351771818182</v>
      </c>
      <c r="C353" s="57">
        <v>1333.7908266363636</v>
      </c>
      <c r="D353" s="57">
        <v>1530.3049226363637</v>
      </c>
      <c r="E353" s="57">
        <v>1904.4060043636364</v>
      </c>
      <c r="F353" s="57"/>
    </row>
    <row r="354" spans="1:6" x14ac:dyDescent="0.35">
      <c r="A354" s="97">
        <v>45186</v>
      </c>
      <c r="B354" s="57">
        <v>1322.1430646363635</v>
      </c>
      <c r="C354" s="57">
        <v>1360.7744254545455</v>
      </c>
      <c r="D354" s="57">
        <v>1549.1016260909091</v>
      </c>
      <c r="E354" s="57">
        <v>1917.0434774545454</v>
      </c>
      <c r="F354" s="57"/>
    </row>
    <row r="355" spans="1:6" x14ac:dyDescent="0.35">
      <c r="A355" s="97">
        <v>45187</v>
      </c>
      <c r="B355" s="57">
        <v>1325.8741576363636</v>
      </c>
      <c r="C355" s="57">
        <v>1377.2590173636363</v>
      </c>
      <c r="D355" s="57">
        <v>1578.0390753636364</v>
      </c>
      <c r="E355" s="57">
        <v>1917.556619</v>
      </c>
      <c r="F355" s="57"/>
    </row>
    <row r="356" spans="1:6" x14ac:dyDescent="0.35">
      <c r="A356" s="97">
        <v>45188</v>
      </c>
      <c r="B356" s="57">
        <v>1327.6746662727273</v>
      </c>
      <c r="C356" s="57">
        <v>1393.5002060909092</v>
      </c>
      <c r="D356" s="57">
        <v>1603.6776284545454</v>
      </c>
      <c r="E356" s="57">
        <v>1938.950801</v>
      </c>
      <c r="F356" s="57"/>
    </row>
    <row r="357" spans="1:6" x14ac:dyDescent="0.35">
      <c r="A357" s="97">
        <v>45189</v>
      </c>
      <c r="B357" s="57">
        <v>1334.004263090909</v>
      </c>
      <c r="C357" s="57">
        <v>1406.5607164545454</v>
      </c>
      <c r="D357" s="57">
        <v>1576.8323874545454</v>
      </c>
      <c r="E357" s="57">
        <v>1943.7653190000001</v>
      </c>
      <c r="F357" s="57"/>
    </row>
    <row r="358" spans="1:6" x14ac:dyDescent="0.35">
      <c r="A358" s="97">
        <v>45190</v>
      </c>
      <c r="B358" s="57">
        <v>1355.5817904545454</v>
      </c>
      <c r="C358" s="57">
        <v>1396.4171501818182</v>
      </c>
      <c r="D358" s="57">
        <v>1561.8361666363637</v>
      </c>
      <c r="E358" s="57">
        <v>1948.9990009999999</v>
      </c>
      <c r="F358" s="57"/>
    </row>
    <row r="359" spans="1:6" x14ac:dyDescent="0.35">
      <c r="A359" s="97">
        <v>45191</v>
      </c>
      <c r="B359" s="57">
        <v>1361.3586724545455</v>
      </c>
      <c r="C359" s="57">
        <v>1399.6207034545455</v>
      </c>
      <c r="D359" s="57">
        <v>1558.4784516363636</v>
      </c>
      <c r="E359" s="57">
        <v>1929.4446555454545</v>
      </c>
      <c r="F359" s="57"/>
    </row>
    <row r="360" spans="1:6" x14ac:dyDescent="0.35">
      <c r="A360" s="97">
        <v>45192</v>
      </c>
      <c r="B360" s="57">
        <v>1332.8779081818182</v>
      </c>
      <c r="C360" s="57">
        <v>1413.9307509090909</v>
      </c>
      <c r="D360" s="57">
        <v>1546.1134388181817</v>
      </c>
      <c r="E360" s="57">
        <v>1933.3387835454546</v>
      </c>
      <c r="F360" s="57"/>
    </row>
    <row r="361" spans="1:6" x14ac:dyDescent="0.35">
      <c r="A361" s="97">
        <v>45193</v>
      </c>
      <c r="B361" s="57">
        <v>1323.1915179090909</v>
      </c>
      <c r="C361" s="57">
        <v>1431.349066090909</v>
      </c>
      <c r="D361" s="57">
        <v>1533.9591391818183</v>
      </c>
      <c r="E361" s="57">
        <v>1940.3493251818181</v>
      </c>
      <c r="F361" s="57"/>
    </row>
    <row r="362" spans="1:6" x14ac:dyDescent="0.35">
      <c r="A362" s="97">
        <v>45194</v>
      </c>
      <c r="B362" s="57">
        <v>1304.999986</v>
      </c>
      <c r="C362" s="57">
        <v>1454.5974785454546</v>
      </c>
      <c r="D362" s="57">
        <v>1534.7865072727272</v>
      </c>
      <c r="E362" s="57">
        <v>1959.4005478181818</v>
      </c>
      <c r="F362" s="57"/>
    </row>
    <row r="363" spans="1:6" x14ac:dyDescent="0.35">
      <c r="A363" s="97">
        <v>45195</v>
      </c>
      <c r="B363" s="57">
        <v>1279.5053077272728</v>
      </c>
      <c r="C363" s="57">
        <v>1451.2047835454546</v>
      </c>
      <c r="D363" s="57">
        <v>1571.8145451818182</v>
      </c>
      <c r="E363" s="57">
        <v>1975.3175752727273</v>
      </c>
      <c r="F363" s="57"/>
    </row>
    <row r="364" spans="1:6" x14ac:dyDescent="0.35">
      <c r="A364" s="97">
        <v>45196</v>
      </c>
      <c r="B364" s="57">
        <v>1251.1563951818182</v>
      </c>
      <c r="C364" s="57">
        <v>1505.7647139999999</v>
      </c>
      <c r="D364" s="57">
        <v>1601.4613330909092</v>
      </c>
      <c r="E364" s="57">
        <v>1971.1885823636364</v>
      </c>
      <c r="F364" s="57"/>
    </row>
    <row r="365" spans="1:6" x14ac:dyDescent="0.35">
      <c r="A365" s="97">
        <v>45197</v>
      </c>
      <c r="B365" s="57">
        <v>1241.4339769999999</v>
      </c>
      <c r="C365" s="57">
        <v>1517.3522978181818</v>
      </c>
      <c r="D365" s="57">
        <v>1589.4331049090908</v>
      </c>
      <c r="E365" s="57">
        <v>1995.4734700909091</v>
      </c>
      <c r="F365" s="57"/>
    </row>
    <row r="366" spans="1:6" x14ac:dyDescent="0.35">
      <c r="A366" s="97">
        <v>45198</v>
      </c>
      <c r="B366" s="57">
        <v>1224.3089475454547</v>
      </c>
      <c r="C366" s="57">
        <v>1510.3633888181819</v>
      </c>
      <c r="D366" s="57">
        <v>1565.3145961818182</v>
      </c>
      <c r="E366" s="57">
        <v>1988.2122971818183</v>
      </c>
      <c r="F366" s="57"/>
    </row>
    <row r="367" spans="1:6" x14ac:dyDescent="0.35">
      <c r="A367" s="97">
        <v>45199</v>
      </c>
      <c r="B367" s="57">
        <v>1159.1235161818181</v>
      </c>
      <c r="C367" s="57">
        <v>1511.7551078181818</v>
      </c>
      <c r="D367" s="57">
        <v>1519.1184311818181</v>
      </c>
      <c r="E367" s="57">
        <v>2010.7244290909091</v>
      </c>
      <c r="F367" s="57"/>
    </row>
    <row r="368" spans="1:6" x14ac:dyDescent="0.35">
      <c r="A368" s="97">
        <v>45200</v>
      </c>
      <c r="B368" s="57">
        <v>1161.5448976363637</v>
      </c>
      <c r="C368" s="57"/>
      <c r="D368" s="57"/>
      <c r="E368" s="57"/>
      <c r="F368" s="57"/>
    </row>
  </sheetData>
  <hyperlinks>
    <hyperlink ref="A1" location="Contents!A1" display="Back to contents page" xr:uid="{056FF29C-E2E7-4202-BB77-33DED8E93C5F}"/>
  </hyperlink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28350-DB49-44B4-AD66-11C9EC74E099}">
  <sheetPr codeName="Sheet19"/>
  <dimension ref="A1:G186"/>
  <sheetViews>
    <sheetView workbookViewId="0"/>
  </sheetViews>
  <sheetFormatPr defaultRowHeight="14.5" x14ac:dyDescent="0.35"/>
  <cols>
    <col min="1" max="1" width="14.453125" customWidth="1"/>
    <col min="3" max="3" width="11.453125" customWidth="1"/>
    <col min="4" max="4" width="13.26953125" customWidth="1"/>
  </cols>
  <sheetData>
    <row r="1" spans="1:7" x14ac:dyDescent="0.35">
      <c r="A1" s="34" t="s">
        <v>298</v>
      </c>
    </row>
    <row r="3" spans="1:7" ht="28" x14ac:dyDescent="0.35">
      <c r="B3" s="91" t="s">
        <v>226</v>
      </c>
      <c r="C3" s="91" t="s">
        <v>258</v>
      </c>
      <c r="D3" s="91" t="s">
        <v>259</v>
      </c>
      <c r="G3" t="s">
        <v>146</v>
      </c>
    </row>
    <row r="4" spans="1:7" x14ac:dyDescent="0.35">
      <c r="A4" s="99">
        <v>45200</v>
      </c>
      <c r="B4" s="100">
        <v>-51.710553545454545</v>
      </c>
      <c r="C4" s="101">
        <v>0</v>
      </c>
      <c r="D4" s="100">
        <v>105.11746972727273</v>
      </c>
    </row>
    <row r="5" spans="1:7" x14ac:dyDescent="0.35">
      <c r="A5" s="99">
        <v>45201</v>
      </c>
      <c r="B5" s="100">
        <v>-20.591191454545456</v>
      </c>
      <c r="C5" s="101">
        <v>0</v>
      </c>
      <c r="D5" s="100">
        <v>105.11746972727273</v>
      </c>
    </row>
    <row r="6" spans="1:7" x14ac:dyDescent="0.35">
      <c r="A6" s="99">
        <v>45202</v>
      </c>
      <c r="B6" s="100">
        <v>-43.426593636363634</v>
      </c>
      <c r="C6" s="101">
        <v>0.1888</v>
      </c>
      <c r="D6" s="100">
        <v>107.51393436363637</v>
      </c>
    </row>
    <row r="7" spans="1:7" x14ac:dyDescent="0.35">
      <c r="A7" s="99">
        <v>45203</v>
      </c>
      <c r="B7" s="100">
        <v>-23.838428363636364</v>
      </c>
      <c r="C7" s="101">
        <v>0</v>
      </c>
      <c r="D7" s="100">
        <v>107.51393436363637</v>
      </c>
    </row>
    <row r="8" spans="1:7" x14ac:dyDescent="0.35">
      <c r="A8" s="99">
        <v>45204</v>
      </c>
      <c r="B8" s="100">
        <v>-12.808547181818183</v>
      </c>
      <c r="C8" s="101">
        <v>0</v>
      </c>
      <c r="D8" s="100">
        <v>107.51393436363637</v>
      </c>
    </row>
    <row r="9" spans="1:7" x14ac:dyDescent="0.35">
      <c r="A9" s="99">
        <v>45205</v>
      </c>
      <c r="B9" s="100">
        <v>-35.625399454545452</v>
      </c>
      <c r="C9" s="101">
        <v>0.20172999999999999</v>
      </c>
      <c r="D9" s="100">
        <v>107.51393436363637</v>
      </c>
    </row>
    <row r="10" spans="1:7" x14ac:dyDescent="0.35">
      <c r="A10" s="99">
        <v>45206</v>
      </c>
      <c r="B10" s="100">
        <v>-43.287502000000003</v>
      </c>
      <c r="C10" s="101">
        <v>0</v>
      </c>
      <c r="D10" s="100">
        <v>107.51393436363637</v>
      </c>
    </row>
    <row r="11" spans="1:7" x14ac:dyDescent="0.35">
      <c r="A11" s="99">
        <v>45207</v>
      </c>
      <c r="B11" s="100">
        <v>-19.124995636363636</v>
      </c>
      <c r="C11" s="101">
        <v>0.42035</v>
      </c>
      <c r="D11" s="100">
        <v>107.51393436363637</v>
      </c>
    </row>
    <row r="12" spans="1:7" x14ac:dyDescent="0.35">
      <c r="A12" s="99">
        <v>45208</v>
      </c>
      <c r="B12" s="100">
        <v>-2.255345181818182</v>
      </c>
      <c r="C12" s="101">
        <v>5.3676599999999999</v>
      </c>
      <c r="D12" s="100">
        <v>107.51393436363637</v>
      </c>
    </row>
    <row r="13" spans="1:7" x14ac:dyDescent="0.35">
      <c r="A13" s="99">
        <v>45209</v>
      </c>
      <c r="B13" s="100">
        <v>-47.348891636363639</v>
      </c>
      <c r="C13" s="101">
        <v>5.2717599999999996</v>
      </c>
      <c r="D13" s="100">
        <v>107.51393436363637</v>
      </c>
    </row>
    <row r="14" spans="1:7" x14ac:dyDescent="0.35">
      <c r="A14" s="99">
        <v>45210</v>
      </c>
      <c r="B14" s="100">
        <v>-29.523847272727274</v>
      </c>
      <c r="C14" s="101">
        <v>0</v>
      </c>
      <c r="D14" s="100">
        <v>107.51393436363637</v>
      </c>
    </row>
    <row r="15" spans="1:7" x14ac:dyDescent="0.35">
      <c r="A15" s="99">
        <v>45211</v>
      </c>
      <c r="B15" s="100">
        <v>-25.755505090909089</v>
      </c>
      <c r="C15" s="101">
        <v>1.45872</v>
      </c>
      <c r="D15" s="100">
        <v>107.51393436363637</v>
      </c>
    </row>
    <row r="16" spans="1:7" x14ac:dyDescent="0.35">
      <c r="A16" s="99">
        <v>45212</v>
      </c>
      <c r="B16" s="100">
        <v>-60.173744909090907</v>
      </c>
      <c r="C16" s="101">
        <v>0</v>
      </c>
      <c r="D16" s="100">
        <v>116.60484345454546</v>
      </c>
    </row>
    <row r="17" spans="1:4" x14ac:dyDescent="0.35">
      <c r="A17" s="99">
        <v>45213</v>
      </c>
      <c r="B17" s="100">
        <v>-50.861303909090907</v>
      </c>
      <c r="C17" s="101">
        <v>0</v>
      </c>
      <c r="D17" s="100">
        <v>116.60484345454546</v>
      </c>
    </row>
    <row r="18" spans="1:4" x14ac:dyDescent="0.35">
      <c r="A18" s="99">
        <v>45214</v>
      </c>
      <c r="B18" s="100">
        <v>-17.138209909090911</v>
      </c>
      <c r="C18" s="101">
        <v>2.4407700000000001</v>
      </c>
      <c r="D18" s="100">
        <v>116.60484345454546</v>
      </c>
    </row>
    <row r="19" spans="1:4" x14ac:dyDescent="0.35">
      <c r="A19" s="99">
        <v>45215</v>
      </c>
      <c r="B19" s="100">
        <v>-0.58182</v>
      </c>
      <c r="C19" s="101">
        <v>28.054649999999999</v>
      </c>
      <c r="D19" s="100">
        <v>116.60484345454546</v>
      </c>
    </row>
    <row r="20" spans="1:4" x14ac:dyDescent="0.35">
      <c r="A20" s="99">
        <v>45216</v>
      </c>
      <c r="B20" s="100">
        <v>-2.0244261818181819</v>
      </c>
      <c r="C20" s="101">
        <v>13.7179</v>
      </c>
      <c r="D20" s="100">
        <v>116.60484345454546</v>
      </c>
    </row>
    <row r="21" spans="1:4" x14ac:dyDescent="0.35">
      <c r="A21" s="99">
        <v>45217</v>
      </c>
      <c r="B21" s="100">
        <v>-13.180579454545455</v>
      </c>
      <c r="C21" s="101">
        <v>2.6656599999999999</v>
      </c>
      <c r="D21" s="100">
        <v>116.60484345454546</v>
      </c>
    </row>
    <row r="22" spans="1:4" x14ac:dyDescent="0.35">
      <c r="A22" s="99">
        <v>45218</v>
      </c>
      <c r="B22" s="100">
        <v>-18.387456636363638</v>
      </c>
      <c r="C22" s="101">
        <v>0</v>
      </c>
      <c r="D22" s="100">
        <v>116.60484345454546</v>
      </c>
    </row>
    <row r="23" spans="1:4" x14ac:dyDescent="0.35">
      <c r="A23" s="99">
        <v>45219</v>
      </c>
      <c r="B23" s="100">
        <v>-30.873697727272727</v>
      </c>
      <c r="C23" s="101">
        <v>0</v>
      </c>
      <c r="D23" s="100">
        <v>116.60484345454546</v>
      </c>
    </row>
    <row r="24" spans="1:4" x14ac:dyDescent="0.35">
      <c r="A24" s="99">
        <v>45220</v>
      </c>
      <c r="B24" s="100">
        <v>-22.978832454545454</v>
      </c>
      <c r="C24" s="101">
        <v>0.14771000000000001</v>
      </c>
      <c r="D24" s="100">
        <v>116.60484345454546</v>
      </c>
    </row>
    <row r="25" spans="1:4" x14ac:dyDescent="0.35">
      <c r="A25" s="99">
        <v>45221</v>
      </c>
      <c r="B25" s="100">
        <v>-4.9028373636363636</v>
      </c>
      <c r="C25" s="101">
        <v>8.8475400000000004</v>
      </c>
      <c r="D25" s="100">
        <v>116.60484345454546</v>
      </c>
    </row>
    <row r="26" spans="1:4" x14ac:dyDescent="0.35">
      <c r="A26" s="99">
        <v>45222</v>
      </c>
      <c r="B26" s="100">
        <v>-0.39058363636363636</v>
      </c>
      <c r="C26" s="101">
        <v>26.016549999999999</v>
      </c>
      <c r="D26" s="100">
        <v>125.69575254545454</v>
      </c>
    </row>
    <row r="27" spans="1:4" x14ac:dyDescent="0.35">
      <c r="A27" s="99">
        <v>45223</v>
      </c>
      <c r="B27" s="100">
        <v>-0.81453936363636359</v>
      </c>
      <c r="C27" s="101">
        <v>28.855219999999999</v>
      </c>
      <c r="D27" s="100">
        <v>116.60484345454546</v>
      </c>
    </row>
    <row r="28" spans="1:4" x14ac:dyDescent="0.35">
      <c r="A28" s="99">
        <v>45224</v>
      </c>
      <c r="B28" s="100">
        <v>0</v>
      </c>
      <c r="C28" s="101">
        <v>33.14293</v>
      </c>
      <c r="D28" s="100">
        <v>116.60484345454546</v>
      </c>
    </row>
    <row r="29" spans="1:4" x14ac:dyDescent="0.35">
      <c r="A29" s="99">
        <v>45225</v>
      </c>
      <c r="B29" s="100">
        <v>-1.4036881818181819</v>
      </c>
      <c r="C29" s="101">
        <v>15.64038</v>
      </c>
      <c r="D29" s="100">
        <v>116.60484345454546</v>
      </c>
    </row>
    <row r="30" spans="1:4" x14ac:dyDescent="0.35">
      <c r="A30" s="99">
        <v>45226</v>
      </c>
      <c r="B30" s="100">
        <v>0</v>
      </c>
      <c r="C30" s="101">
        <v>6.3486599999999997</v>
      </c>
      <c r="D30" s="100">
        <v>116.60484345454546</v>
      </c>
    </row>
    <row r="31" spans="1:4" x14ac:dyDescent="0.35">
      <c r="A31" s="99">
        <v>45227</v>
      </c>
      <c r="B31" s="100">
        <v>-23.409503181818181</v>
      </c>
      <c r="C31" s="101">
        <v>1.2804800000000001</v>
      </c>
      <c r="D31" s="100">
        <v>116.60484345454546</v>
      </c>
    </row>
    <row r="32" spans="1:4" x14ac:dyDescent="0.35">
      <c r="A32" s="99">
        <v>45228</v>
      </c>
      <c r="B32" s="100">
        <v>-30.571577545454545</v>
      </c>
      <c r="C32" s="101">
        <v>0</v>
      </c>
      <c r="D32" s="100">
        <v>116.60484345454546</v>
      </c>
    </row>
    <row r="33" spans="1:4" x14ac:dyDescent="0.35">
      <c r="A33" s="99">
        <v>45229</v>
      </c>
      <c r="B33" s="100">
        <v>-5.6090150000000003</v>
      </c>
      <c r="C33" s="101">
        <v>14.811210000000001</v>
      </c>
      <c r="D33" s="100">
        <v>116.60484345454546</v>
      </c>
    </row>
    <row r="34" spans="1:4" x14ac:dyDescent="0.35">
      <c r="A34" s="99">
        <v>45230</v>
      </c>
      <c r="B34" s="100">
        <v>-11.689179090909091</v>
      </c>
      <c r="C34" s="101">
        <v>6.3590400000000002</v>
      </c>
      <c r="D34" s="100">
        <v>116.60484345454546</v>
      </c>
    </row>
    <row r="35" spans="1:4" x14ac:dyDescent="0.35">
      <c r="A35" s="99">
        <v>45231</v>
      </c>
      <c r="B35" s="100">
        <v>-43.66466172727273</v>
      </c>
      <c r="C35" s="101">
        <v>0</v>
      </c>
      <c r="D35" s="100">
        <v>116.60484345454546</v>
      </c>
    </row>
    <row r="36" spans="1:4" x14ac:dyDescent="0.35">
      <c r="A36" s="99">
        <v>45232</v>
      </c>
      <c r="B36" s="100">
        <v>-8.4799517272727272</v>
      </c>
      <c r="C36" s="101">
        <v>1.13914</v>
      </c>
      <c r="D36" s="100">
        <v>116.60484345454546</v>
      </c>
    </row>
    <row r="37" spans="1:4" x14ac:dyDescent="0.35">
      <c r="A37" s="99">
        <v>45233</v>
      </c>
      <c r="B37" s="100">
        <v>-23.10602590909091</v>
      </c>
      <c r="C37" s="101">
        <v>0</v>
      </c>
      <c r="D37" s="100">
        <v>116.60484345454546</v>
      </c>
    </row>
    <row r="38" spans="1:4" x14ac:dyDescent="0.35">
      <c r="A38" s="99">
        <v>45234</v>
      </c>
      <c r="B38" s="100">
        <v>-16.186014909090908</v>
      </c>
      <c r="C38" s="101">
        <v>0</v>
      </c>
      <c r="D38" s="100">
        <v>116.60484345454546</v>
      </c>
    </row>
    <row r="39" spans="1:4" x14ac:dyDescent="0.35">
      <c r="A39" s="99">
        <v>45235</v>
      </c>
      <c r="B39" s="100">
        <v>-34.446797636363634</v>
      </c>
      <c r="C39" s="101">
        <v>0</v>
      </c>
      <c r="D39" s="100">
        <v>116.60484345454546</v>
      </c>
    </row>
    <row r="40" spans="1:4" x14ac:dyDescent="0.35">
      <c r="A40" s="99">
        <v>45236</v>
      </c>
      <c r="B40" s="100">
        <v>-23.730626636363635</v>
      </c>
      <c r="C40" s="101">
        <v>0</v>
      </c>
      <c r="D40" s="100">
        <v>116.78666163636363</v>
      </c>
    </row>
    <row r="41" spans="1:4" x14ac:dyDescent="0.35">
      <c r="A41" s="99">
        <v>45237</v>
      </c>
      <c r="B41" s="100">
        <v>-4.638736818181818</v>
      </c>
      <c r="C41" s="101">
        <v>1.9845900000000001</v>
      </c>
      <c r="D41" s="100">
        <v>116.78666163636363</v>
      </c>
    </row>
    <row r="42" spans="1:4" x14ac:dyDescent="0.35">
      <c r="A42" s="99">
        <v>45238</v>
      </c>
      <c r="B42" s="100">
        <v>-7.9345691818181816</v>
      </c>
      <c r="C42" s="101">
        <v>4.4310000000000002E-2</v>
      </c>
      <c r="D42" s="100">
        <v>116.78666163636363</v>
      </c>
    </row>
    <row r="43" spans="1:4" x14ac:dyDescent="0.35">
      <c r="A43" s="99">
        <v>45239</v>
      </c>
      <c r="B43" s="100">
        <v>-1.192741090909091</v>
      </c>
      <c r="C43" s="101">
        <v>12.617889999999999</v>
      </c>
      <c r="D43" s="100">
        <v>116.78666163636363</v>
      </c>
    </row>
    <row r="44" spans="1:4" x14ac:dyDescent="0.35">
      <c r="A44" s="99">
        <v>45240</v>
      </c>
      <c r="B44" s="100">
        <v>-4.0577588181818181</v>
      </c>
      <c r="C44" s="101">
        <v>12.88571</v>
      </c>
      <c r="D44" s="100">
        <v>116.78666163636363</v>
      </c>
    </row>
    <row r="45" spans="1:4" x14ac:dyDescent="0.35">
      <c r="A45" s="99">
        <v>45241</v>
      </c>
      <c r="B45" s="100">
        <v>-1.0675416363636363</v>
      </c>
      <c r="C45" s="101">
        <v>12.309699999999999</v>
      </c>
      <c r="D45" s="100">
        <v>116.78666163636363</v>
      </c>
    </row>
    <row r="46" spans="1:4" x14ac:dyDescent="0.35">
      <c r="A46" s="99">
        <v>45242</v>
      </c>
      <c r="B46" s="100">
        <v>-3.0635869090909091</v>
      </c>
      <c r="C46" s="101">
        <v>10.5305</v>
      </c>
      <c r="D46" s="100">
        <v>116.78666163636363</v>
      </c>
    </row>
    <row r="47" spans="1:4" x14ac:dyDescent="0.35">
      <c r="A47" s="99">
        <v>45243</v>
      </c>
      <c r="B47" s="100">
        <v>-10.381292272727272</v>
      </c>
      <c r="C47" s="101">
        <v>0</v>
      </c>
      <c r="D47" s="100">
        <v>116.78666163636363</v>
      </c>
    </row>
    <row r="48" spans="1:4" x14ac:dyDescent="0.35">
      <c r="A48" s="99">
        <v>45244</v>
      </c>
      <c r="B48" s="100">
        <v>-3.9623782727272729</v>
      </c>
      <c r="C48" s="101">
        <v>6.2652900000000002</v>
      </c>
      <c r="D48" s="100">
        <v>116.78666163636363</v>
      </c>
    </row>
    <row r="49" spans="1:4" x14ac:dyDescent="0.35">
      <c r="A49" s="99">
        <v>45245</v>
      </c>
      <c r="B49" s="100">
        <v>-3.4948809999999999</v>
      </c>
      <c r="C49" s="101">
        <v>30.91526</v>
      </c>
      <c r="D49" s="100">
        <v>116.78666163636363</v>
      </c>
    </row>
    <row r="50" spans="1:4" x14ac:dyDescent="0.35">
      <c r="A50" s="99">
        <v>45246</v>
      </c>
      <c r="B50" s="100">
        <v>-2.2223911818181818</v>
      </c>
      <c r="C50" s="101">
        <v>48.373620000000003</v>
      </c>
      <c r="D50" s="100">
        <v>116.78666163636363</v>
      </c>
    </row>
    <row r="51" spans="1:4" x14ac:dyDescent="0.35">
      <c r="A51" s="99">
        <v>45247</v>
      </c>
      <c r="B51" s="100">
        <v>-3.8495206363636365</v>
      </c>
      <c r="C51" s="101">
        <v>35.944130000000001</v>
      </c>
      <c r="D51" s="100">
        <v>116.78666163636363</v>
      </c>
    </row>
    <row r="52" spans="1:4" x14ac:dyDescent="0.35">
      <c r="A52" s="99">
        <v>45248</v>
      </c>
      <c r="B52" s="100">
        <v>-37.006740636363638</v>
      </c>
      <c r="C52" s="101">
        <v>0</v>
      </c>
      <c r="D52" s="100">
        <v>116.78666163636363</v>
      </c>
    </row>
    <row r="53" spans="1:4" x14ac:dyDescent="0.35">
      <c r="A53" s="99">
        <v>45249</v>
      </c>
      <c r="B53" s="100">
        <v>-42.685621272727275</v>
      </c>
      <c r="C53" s="101">
        <v>0</v>
      </c>
      <c r="D53" s="100">
        <v>116.78666163636363</v>
      </c>
    </row>
    <row r="54" spans="1:4" x14ac:dyDescent="0.35">
      <c r="A54" s="99">
        <v>45250</v>
      </c>
      <c r="B54" s="100">
        <v>-13.559415272727273</v>
      </c>
      <c r="C54" s="101">
        <v>0</v>
      </c>
      <c r="D54" s="100">
        <v>116.78666163636363</v>
      </c>
    </row>
    <row r="55" spans="1:4" x14ac:dyDescent="0.35">
      <c r="A55" s="99">
        <v>45251</v>
      </c>
      <c r="B55" s="100">
        <v>-1.8642242727272726</v>
      </c>
      <c r="C55" s="101">
        <v>8.4660899999999994</v>
      </c>
      <c r="D55" s="100">
        <v>116.78666163636363</v>
      </c>
    </row>
    <row r="56" spans="1:4" x14ac:dyDescent="0.35">
      <c r="A56" s="99">
        <v>45252</v>
      </c>
      <c r="B56" s="100">
        <v>-7.3941688181818179</v>
      </c>
      <c r="C56" s="101">
        <v>7.0980800000000004</v>
      </c>
      <c r="D56" s="100">
        <v>112.24120709090909</v>
      </c>
    </row>
    <row r="57" spans="1:4" x14ac:dyDescent="0.35">
      <c r="A57" s="99">
        <v>45253</v>
      </c>
      <c r="B57" s="100">
        <v>-37.52541618181818</v>
      </c>
      <c r="C57" s="101">
        <v>0</v>
      </c>
      <c r="D57" s="100">
        <v>112.24120709090909</v>
      </c>
    </row>
    <row r="58" spans="1:4" x14ac:dyDescent="0.35">
      <c r="A58" s="99">
        <v>45254</v>
      </c>
      <c r="B58" s="100">
        <v>-8.197619454545455</v>
      </c>
      <c r="C58" s="101">
        <v>10.20593</v>
      </c>
      <c r="D58" s="100">
        <v>112.24120709090909</v>
      </c>
    </row>
    <row r="59" spans="1:4" x14ac:dyDescent="0.35">
      <c r="A59" s="99">
        <v>45255</v>
      </c>
      <c r="B59" s="100">
        <v>0</v>
      </c>
      <c r="C59" s="101">
        <v>15.94412</v>
      </c>
      <c r="D59" s="100">
        <v>112.24120709090909</v>
      </c>
    </row>
    <row r="60" spans="1:4" x14ac:dyDescent="0.35">
      <c r="A60" s="99">
        <v>45256</v>
      </c>
      <c r="B60" s="100">
        <v>0</v>
      </c>
      <c r="C60" s="101">
        <v>29.452590000000001</v>
      </c>
      <c r="D60" s="100">
        <v>112.24120709090909</v>
      </c>
    </row>
    <row r="61" spans="1:4" x14ac:dyDescent="0.35">
      <c r="A61" s="99">
        <v>45257</v>
      </c>
      <c r="B61" s="100">
        <v>-2.9379074545454547</v>
      </c>
      <c r="C61" s="101">
        <v>11.135540000000001</v>
      </c>
      <c r="D61" s="100">
        <v>112.24120709090909</v>
      </c>
    </row>
    <row r="62" spans="1:4" x14ac:dyDescent="0.35">
      <c r="A62" s="99">
        <v>45258</v>
      </c>
      <c r="B62" s="100">
        <v>-0.57182618181818179</v>
      </c>
      <c r="C62" s="101">
        <v>39.50855</v>
      </c>
      <c r="D62" s="100">
        <v>112.24120709090909</v>
      </c>
    </row>
    <row r="63" spans="1:4" x14ac:dyDescent="0.35">
      <c r="A63" s="99">
        <v>45259</v>
      </c>
      <c r="B63" s="100">
        <v>0</v>
      </c>
      <c r="C63" s="101">
        <v>71.486829999999998</v>
      </c>
      <c r="D63" s="100">
        <v>112.24120709090909</v>
      </c>
    </row>
    <row r="64" spans="1:4" x14ac:dyDescent="0.35">
      <c r="A64" s="99">
        <v>45260</v>
      </c>
      <c r="B64" s="100">
        <v>0</v>
      </c>
      <c r="C64" s="101">
        <v>91.674719999999994</v>
      </c>
      <c r="D64" s="100">
        <v>112.24120709090909</v>
      </c>
    </row>
    <row r="65" spans="1:4" x14ac:dyDescent="0.35">
      <c r="A65" s="99">
        <v>45261</v>
      </c>
      <c r="B65" s="100">
        <v>0</v>
      </c>
      <c r="C65" s="101">
        <v>76.453490000000002</v>
      </c>
      <c r="D65" s="100">
        <v>112.24120709090909</v>
      </c>
    </row>
    <row r="66" spans="1:4" x14ac:dyDescent="0.35">
      <c r="A66" s="99">
        <v>45262</v>
      </c>
      <c r="B66" s="100">
        <v>0</v>
      </c>
      <c r="C66" s="101">
        <v>60.549669999999999</v>
      </c>
      <c r="D66" s="100">
        <v>112.24120709090909</v>
      </c>
    </row>
    <row r="67" spans="1:4" x14ac:dyDescent="0.35">
      <c r="A67" s="99">
        <v>45263</v>
      </c>
      <c r="B67" s="100">
        <v>-5.8071790909090906</v>
      </c>
      <c r="C67" s="101">
        <v>14.392250000000001</v>
      </c>
      <c r="D67" s="100">
        <v>112.24120709090909</v>
      </c>
    </row>
    <row r="68" spans="1:4" x14ac:dyDescent="0.35">
      <c r="A68" s="99">
        <v>45264</v>
      </c>
      <c r="B68" s="100">
        <v>-4.305096909090909</v>
      </c>
      <c r="C68" s="101">
        <v>16.93722</v>
      </c>
      <c r="D68" s="100">
        <v>112.24120709090909</v>
      </c>
    </row>
    <row r="69" spans="1:4" x14ac:dyDescent="0.35">
      <c r="A69" s="99">
        <v>45265</v>
      </c>
      <c r="B69" s="100">
        <v>-0.59818454545454547</v>
      </c>
      <c r="C69" s="101">
        <v>32.203150000000001</v>
      </c>
      <c r="D69" s="100">
        <v>116.78666163636363</v>
      </c>
    </row>
    <row r="70" spans="1:4" x14ac:dyDescent="0.35">
      <c r="A70" s="99">
        <v>45266</v>
      </c>
      <c r="B70" s="100">
        <v>-0.87272727272727268</v>
      </c>
      <c r="C70" s="101">
        <v>35.435830000000003</v>
      </c>
      <c r="D70" s="100">
        <v>116.78666163636363</v>
      </c>
    </row>
    <row r="71" spans="1:4" x14ac:dyDescent="0.35">
      <c r="A71" s="99">
        <v>45267</v>
      </c>
      <c r="B71" s="100">
        <v>-0.98181818181818181</v>
      </c>
      <c r="C71" s="101">
        <v>21.509409999999999</v>
      </c>
      <c r="D71" s="100">
        <v>119.06696463636364</v>
      </c>
    </row>
    <row r="72" spans="1:4" x14ac:dyDescent="0.35">
      <c r="A72" s="99">
        <v>45268</v>
      </c>
      <c r="B72" s="100">
        <v>-18.192204636363638</v>
      </c>
      <c r="C72" s="101">
        <v>6.6459000000000001</v>
      </c>
      <c r="D72" s="100">
        <v>114.52151009090909</v>
      </c>
    </row>
    <row r="73" spans="1:4" x14ac:dyDescent="0.35">
      <c r="A73" s="99">
        <v>45269</v>
      </c>
      <c r="B73" s="100">
        <v>-33.85807163636364</v>
      </c>
      <c r="C73" s="101">
        <v>2.6640000000000001</v>
      </c>
      <c r="D73" s="100">
        <v>114.52151009090909</v>
      </c>
    </row>
    <row r="74" spans="1:4" x14ac:dyDescent="0.35">
      <c r="A74" s="99">
        <v>45270</v>
      </c>
      <c r="B74" s="100">
        <v>-22.464230272727274</v>
      </c>
      <c r="C74" s="101">
        <v>3.6107999999999998</v>
      </c>
      <c r="D74" s="100">
        <v>114.52151009090909</v>
      </c>
    </row>
    <row r="75" spans="1:4" x14ac:dyDescent="0.35">
      <c r="A75" s="99">
        <v>45271</v>
      </c>
      <c r="B75" s="100">
        <v>-4.2624446363636368</v>
      </c>
      <c r="C75" s="101">
        <v>8.1845700000000008</v>
      </c>
      <c r="D75" s="100">
        <v>114.52151009090909</v>
      </c>
    </row>
    <row r="76" spans="1:4" x14ac:dyDescent="0.35">
      <c r="A76" s="99">
        <v>45272</v>
      </c>
      <c r="B76" s="100">
        <v>-1.8090936363636363</v>
      </c>
      <c r="C76" s="101">
        <v>17.600480000000001</v>
      </c>
      <c r="D76" s="100">
        <v>114.52151009090909</v>
      </c>
    </row>
    <row r="77" spans="1:4" x14ac:dyDescent="0.35">
      <c r="A77" s="99">
        <v>45273</v>
      </c>
      <c r="B77" s="100">
        <v>-4.8897309090909093</v>
      </c>
      <c r="C77" s="101">
        <v>9.69177</v>
      </c>
      <c r="D77" s="100">
        <v>114.52151009090909</v>
      </c>
    </row>
    <row r="78" spans="1:4" x14ac:dyDescent="0.35">
      <c r="A78" s="99">
        <v>45274</v>
      </c>
      <c r="B78" s="100">
        <v>-1.8172745454545454</v>
      </c>
      <c r="C78" s="101">
        <v>31.64781</v>
      </c>
      <c r="D78" s="100">
        <v>114.52151009090909</v>
      </c>
    </row>
    <row r="79" spans="1:4" x14ac:dyDescent="0.35">
      <c r="A79" s="99">
        <v>45275</v>
      </c>
      <c r="B79" s="100">
        <v>-6.586758818181818</v>
      </c>
      <c r="C79" s="101">
        <v>7.83718</v>
      </c>
      <c r="D79" s="100">
        <v>114.52151009090909</v>
      </c>
    </row>
    <row r="80" spans="1:4" x14ac:dyDescent="0.35">
      <c r="A80" s="99">
        <v>45276</v>
      </c>
      <c r="B80" s="100">
        <v>-44.676318000000002</v>
      </c>
      <c r="C80" s="101">
        <v>1.3381000000000001</v>
      </c>
      <c r="D80" s="100">
        <v>114.52151009090909</v>
      </c>
    </row>
    <row r="81" spans="1:4" x14ac:dyDescent="0.35">
      <c r="A81" s="99">
        <v>45277</v>
      </c>
      <c r="B81" s="100">
        <v>-37.857772818181822</v>
      </c>
      <c r="C81" s="101">
        <v>1.3415999999999999</v>
      </c>
      <c r="D81" s="100">
        <v>114.52151009090909</v>
      </c>
    </row>
    <row r="82" spans="1:4" x14ac:dyDescent="0.35">
      <c r="A82" s="99">
        <v>45278</v>
      </c>
      <c r="B82" s="100">
        <v>-29.563842818181818</v>
      </c>
      <c r="C82" s="101">
        <v>1.3394999999999999</v>
      </c>
      <c r="D82" s="100">
        <v>114.52151009090909</v>
      </c>
    </row>
    <row r="83" spans="1:4" x14ac:dyDescent="0.35">
      <c r="A83" s="99">
        <v>45279</v>
      </c>
      <c r="B83" s="100">
        <v>-20.370101909090909</v>
      </c>
      <c r="C83" s="101">
        <v>1.3623000000000001</v>
      </c>
      <c r="D83" s="100">
        <v>114.52151009090909</v>
      </c>
    </row>
    <row r="84" spans="1:4" x14ac:dyDescent="0.35">
      <c r="A84" s="99">
        <v>45280</v>
      </c>
      <c r="B84" s="100">
        <v>-14.865263272727272</v>
      </c>
      <c r="C84" s="101">
        <v>5.6041699999999999</v>
      </c>
      <c r="D84" s="100">
        <v>114.52151009090909</v>
      </c>
    </row>
    <row r="85" spans="1:4" x14ac:dyDescent="0.35">
      <c r="A85" s="99">
        <v>45281</v>
      </c>
      <c r="B85" s="100">
        <v>-33.560345818181816</v>
      </c>
      <c r="C85" s="101">
        <v>6.3237300000000003</v>
      </c>
      <c r="D85" s="100">
        <v>114.52151009090909</v>
      </c>
    </row>
    <row r="86" spans="1:4" x14ac:dyDescent="0.35">
      <c r="A86" s="99">
        <v>45282</v>
      </c>
      <c r="B86" s="100">
        <v>-13.124371454545454</v>
      </c>
      <c r="C86" s="101">
        <v>2.3695400000000002</v>
      </c>
      <c r="D86" s="100">
        <v>114.52151009090909</v>
      </c>
    </row>
    <row r="87" spans="1:4" x14ac:dyDescent="0.35">
      <c r="A87" s="99">
        <v>45283</v>
      </c>
      <c r="B87" s="100">
        <v>-35.267252272727269</v>
      </c>
      <c r="C87" s="101">
        <v>1.3360000000000001</v>
      </c>
      <c r="D87" s="100">
        <v>114.52151009090909</v>
      </c>
    </row>
    <row r="88" spans="1:4" x14ac:dyDescent="0.35">
      <c r="A88" s="99">
        <v>45284</v>
      </c>
      <c r="B88" s="100">
        <v>-51.46092909090909</v>
      </c>
      <c r="C88" s="101">
        <v>1.3072999999999999</v>
      </c>
      <c r="D88" s="100">
        <v>114.52151009090909</v>
      </c>
    </row>
    <row r="89" spans="1:4" x14ac:dyDescent="0.35">
      <c r="A89" s="99">
        <v>45285</v>
      </c>
      <c r="B89" s="100">
        <v>-44.239837818181819</v>
      </c>
      <c r="C89" s="101">
        <v>1.3343</v>
      </c>
      <c r="D89" s="100">
        <v>114.52151009090909</v>
      </c>
    </row>
    <row r="90" spans="1:4" x14ac:dyDescent="0.35">
      <c r="A90" s="99">
        <v>45286</v>
      </c>
      <c r="B90" s="100">
        <v>-10.382155545454545</v>
      </c>
      <c r="C90" s="101">
        <v>2.34463</v>
      </c>
      <c r="D90" s="100">
        <v>114.52151009090909</v>
      </c>
    </row>
    <row r="91" spans="1:4" x14ac:dyDescent="0.35">
      <c r="A91" s="99">
        <v>45287</v>
      </c>
      <c r="B91" s="100">
        <v>-21.645386181818182</v>
      </c>
      <c r="C91" s="101">
        <v>1.3403</v>
      </c>
      <c r="D91" s="100">
        <v>114.52151009090909</v>
      </c>
    </row>
    <row r="92" spans="1:4" x14ac:dyDescent="0.35">
      <c r="A92" s="99">
        <v>45288</v>
      </c>
      <c r="B92" s="100">
        <v>-22.880861545454547</v>
      </c>
      <c r="C92" s="101">
        <v>1.2467999999999999</v>
      </c>
      <c r="D92" s="100">
        <v>114.52151009090909</v>
      </c>
    </row>
    <row r="93" spans="1:4" x14ac:dyDescent="0.35">
      <c r="A93" s="99">
        <v>45289</v>
      </c>
      <c r="B93" s="100">
        <v>-26.626115545454546</v>
      </c>
      <c r="C93" s="101">
        <v>1.0961000000000001</v>
      </c>
      <c r="D93" s="100">
        <v>114.52151009090909</v>
      </c>
    </row>
    <row r="94" spans="1:4" x14ac:dyDescent="0.35">
      <c r="A94" s="99">
        <v>45290</v>
      </c>
      <c r="B94" s="100">
        <v>-24.244435272727273</v>
      </c>
      <c r="C94" s="101">
        <v>1.2263999999999999</v>
      </c>
      <c r="D94" s="100">
        <v>114.52151009090909</v>
      </c>
    </row>
    <row r="95" spans="1:4" x14ac:dyDescent="0.35">
      <c r="A95" s="99">
        <v>45291</v>
      </c>
      <c r="B95" s="100">
        <v>-21.624912363636362</v>
      </c>
      <c r="C95" s="101">
        <v>1.2856000000000001</v>
      </c>
      <c r="D95" s="100">
        <v>114.52151009090909</v>
      </c>
    </row>
    <row r="96" spans="1:4" x14ac:dyDescent="0.35">
      <c r="A96" s="99">
        <v>45292</v>
      </c>
      <c r="B96" s="100">
        <v>-25.342020272727272</v>
      </c>
      <c r="C96" s="101">
        <v>1.1532</v>
      </c>
      <c r="D96" s="100">
        <v>114.52151009090909</v>
      </c>
    </row>
    <row r="97" spans="1:4" x14ac:dyDescent="0.35">
      <c r="A97" s="99">
        <v>45293</v>
      </c>
      <c r="B97" s="100">
        <v>-10.344576636363636</v>
      </c>
      <c r="C97" s="101">
        <v>1.2869999999999999</v>
      </c>
      <c r="D97" s="100">
        <v>114.52151009090909</v>
      </c>
    </row>
    <row r="98" spans="1:4" x14ac:dyDescent="0.35">
      <c r="A98" s="99">
        <v>45294</v>
      </c>
      <c r="B98" s="100">
        <v>-4.750274181818182</v>
      </c>
      <c r="C98" s="101">
        <v>2.6853899999999999</v>
      </c>
      <c r="D98" s="100">
        <v>117.24878281818182</v>
      </c>
    </row>
    <row r="99" spans="1:4" x14ac:dyDescent="0.35">
      <c r="A99" s="99">
        <v>45295</v>
      </c>
      <c r="B99" s="100">
        <v>0</v>
      </c>
      <c r="C99" s="101">
        <v>26.9224</v>
      </c>
      <c r="D99" s="100">
        <v>117.24878281818182</v>
      </c>
    </row>
    <row r="100" spans="1:4" x14ac:dyDescent="0.35">
      <c r="A100" s="99">
        <v>45296</v>
      </c>
      <c r="B100" s="100">
        <v>-1.2394496363636363</v>
      </c>
      <c r="C100" s="101">
        <v>27.454239999999999</v>
      </c>
      <c r="D100" s="100">
        <v>117.24878281818182</v>
      </c>
    </row>
    <row r="101" spans="1:4" x14ac:dyDescent="0.35">
      <c r="A101" s="99">
        <v>45297</v>
      </c>
      <c r="B101" s="100">
        <v>-0.50054618181818178</v>
      </c>
      <c r="C101" s="101">
        <v>15.197710000000001</v>
      </c>
      <c r="D101" s="100">
        <v>117.24878281818182</v>
      </c>
    </row>
    <row r="102" spans="1:4" x14ac:dyDescent="0.35">
      <c r="A102" s="99">
        <v>45298</v>
      </c>
      <c r="B102" s="100">
        <v>0</v>
      </c>
      <c r="C102" s="101">
        <v>34.695149999999998</v>
      </c>
      <c r="D102" s="100">
        <v>117.24878281818182</v>
      </c>
    </row>
    <row r="103" spans="1:4" x14ac:dyDescent="0.35">
      <c r="A103" s="99">
        <v>45299</v>
      </c>
      <c r="B103" s="100">
        <v>0</v>
      </c>
      <c r="C103" s="101">
        <v>54.924970000000002</v>
      </c>
      <c r="D103" s="100">
        <v>117.24878281818182</v>
      </c>
    </row>
    <row r="104" spans="1:4" x14ac:dyDescent="0.35">
      <c r="A104" s="99">
        <v>45300</v>
      </c>
      <c r="B104" s="100">
        <v>0</v>
      </c>
      <c r="C104" s="101">
        <v>69.046869999999998</v>
      </c>
      <c r="D104" s="100">
        <v>114.52151009090909</v>
      </c>
    </row>
    <row r="105" spans="1:4" x14ac:dyDescent="0.35">
      <c r="A105" s="99">
        <v>45301</v>
      </c>
      <c r="B105" s="100">
        <v>0</v>
      </c>
      <c r="C105" s="101">
        <v>76.424580000000006</v>
      </c>
      <c r="D105" s="100">
        <v>114.52151009090909</v>
      </c>
    </row>
    <row r="106" spans="1:4" x14ac:dyDescent="0.35">
      <c r="A106" s="99">
        <v>45302</v>
      </c>
      <c r="B106" s="100">
        <v>0</v>
      </c>
      <c r="C106" s="101">
        <v>59.22945</v>
      </c>
      <c r="D106" s="100">
        <v>117.24878281818182</v>
      </c>
    </row>
    <row r="107" spans="1:4" x14ac:dyDescent="0.35">
      <c r="A107" s="99">
        <v>45303</v>
      </c>
      <c r="B107" s="100">
        <v>0</v>
      </c>
      <c r="C107" s="101">
        <v>51.779220000000002</v>
      </c>
      <c r="D107" s="100">
        <v>117.24878281818182</v>
      </c>
    </row>
    <row r="108" spans="1:4" x14ac:dyDescent="0.35">
      <c r="A108" s="99">
        <v>45304</v>
      </c>
      <c r="B108" s="100">
        <v>-11.235712181818181</v>
      </c>
      <c r="C108" s="101">
        <v>30.863040000000002</v>
      </c>
      <c r="D108" s="100">
        <v>117.24878281818182</v>
      </c>
    </row>
    <row r="109" spans="1:4" x14ac:dyDescent="0.35">
      <c r="A109" s="99">
        <v>45305</v>
      </c>
      <c r="B109" s="100">
        <v>-10.781246363636363</v>
      </c>
      <c r="C109" s="101">
        <v>21.580860000000001</v>
      </c>
      <c r="D109" s="100">
        <v>117.24878281818182</v>
      </c>
    </row>
    <row r="110" spans="1:4" x14ac:dyDescent="0.35">
      <c r="A110" s="99">
        <v>45306</v>
      </c>
      <c r="B110" s="100">
        <v>0</v>
      </c>
      <c r="C110" s="101">
        <v>68.868690000000001</v>
      </c>
      <c r="D110" s="100">
        <v>117.24878281818182</v>
      </c>
    </row>
    <row r="111" spans="1:4" x14ac:dyDescent="0.35">
      <c r="A111" s="99">
        <v>45307</v>
      </c>
      <c r="B111" s="100">
        <v>0</v>
      </c>
      <c r="C111" s="101">
        <v>74.206299999999999</v>
      </c>
      <c r="D111" s="100">
        <v>117.24878281818182</v>
      </c>
    </row>
    <row r="112" spans="1:4" x14ac:dyDescent="0.35">
      <c r="A112" s="99">
        <v>45308</v>
      </c>
      <c r="B112" s="100">
        <v>0</v>
      </c>
      <c r="C112" s="101">
        <v>77.901219999999995</v>
      </c>
      <c r="D112" s="100">
        <v>117.24878281818182</v>
      </c>
    </row>
    <row r="113" spans="1:4" x14ac:dyDescent="0.35">
      <c r="A113" s="99">
        <v>45309</v>
      </c>
      <c r="B113" s="100">
        <v>0</v>
      </c>
      <c r="C113" s="101">
        <v>84.336309999999997</v>
      </c>
      <c r="D113" s="100">
        <v>117.24878281818182</v>
      </c>
    </row>
    <row r="114" spans="1:4" x14ac:dyDescent="0.35">
      <c r="A114" s="99">
        <v>45310</v>
      </c>
      <c r="B114" s="100">
        <v>0</v>
      </c>
      <c r="C114" s="101">
        <v>52.62764</v>
      </c>
      <c r="D114" s="100">
        <v>109.97605554545454</v>
      </c>
    </row>
    <row r="115" spans="1:4" x14ac:dyDescent="0.35">
      <c r="A115" s="99">
        <v>45311</v>
      </c>
      <c r="B115" s="100">
        <v>0</v>
      </c>
      <c r="C115" s="101">
        <v>21.702089999999998</v>
      </c>
      <c r="D115" s="100">
        <v>109.97605554545454</v>
      </c>
    </row>
    <row r="116" spans="1:4" x14ac:dyDescent="0.35">
      <c r="A116" s="99">
        <v>45312</v>
      </c>
      <c r="B116" s="100">
        <v>-21.390136818181819</v>
      </c>
      <c r="C116" s="101">
        <v>8.6137800000000002</v>
      </c>
      <c r="D116" s="100">
        <v>109.97605554545454</v>
      </c>
    </row>
    <row r="117" spans="1:4" x14ac:dyDescent="0.35">
      <c r="A117" s="99">
        <v>45313</v>
      </c>
      <c r="B117" s="100">
        <v>-15.199018454545454</v>
      </c>
      <c r="C117" s="101">
        <v>8.1710999999999991</v>
      </c>
      <c r="D117" s="100">
        <v>117.24878281818182</v>
      </c>
    </row>
    <row r="118" spans="1:4" x14ac:dyDescent="0.35">
      <c r="A118" s="99">
        <v>45314</v>
      </c>
      <c r="B118" s="100">
        <v>-16.644300545454545</v>
      </c>
      <c r="C118" s="101">
        <v>8.6043800000000008</v>
      </c>
      <c r="D118" s="100">
        <v>117.24878281818182</v>
      </c>
    </row>
    <row r="119" spans="1:4" x14ac:dyDescent="0.35">
      <c r="A119" s="99">
        <v>45315</v>
      </c>
      <c r="B119" s="100">
        <v>-22.114895000000001</v>
      </c>
      <c r="C119" s="101">
        <v>8.0581999999999994</v>
      </c>
      <c r="D119" s="100">
        <v>117.24878281818182</v>
      </c>
    </row>
    <row r="120" spans="1:4" x14ac:dyDescent="0.35">
      <c r="A120" s="99">
        <v>45316</v>
      </c>
      <c r="B120" s="100">
        <v>-7.8113504545454546</v>
      </c>
      <c r="C120" s="101">
        <v>16.842300000000002</v>
      </c>
      <c r="D120" s="100">
        <v>117.24878281818182</v>
      </c>
    </row>
    <row r="121" spans="1:4" x14ac:dyDescent="0.35">
      <c r="A121" s="99">
        <v>45317</v>
      </c>
      <c r="B121" s="100">
        <v>-3.9065227272727272</v>
      </c>
      <c r="C121" s="101">
        <v>7.9069000000000003</v>
      </c>
      <c r="D121" s="100">
        <v>117.24878281818182</v>
      </c>
    </row>
    <row r="122" spans="1:4" x14ac:dyDescent="0.35">
      <c r="A122" s="99">
        <v>45318</v>
      </c>
      <c r="B122" s="100">
        <v>-9.4206889090909094</v>
      </c>
      <c r="C122" s="101">
        <v>23.415510000000001</v>
      </c>
      <c r="D122" s="100">
        <v>117.24878281818182</v>
      </c>
    </row>
    <row r="123" spans="1:4" x14ac:dyDescent="0.35">
      <c r="A123" s="99">
        <v>45319</v>
      </c>
      <c r="B123" s="100">
        <v>-13.561239</v>
      </c>
      <c r="C123" s="101">
        <v>9.6432000000000002</v>
      </c>
      <c r="D123" s="100">
        <v>117.24878281818182</v>
      </c>
    </row>
    <row r="124" spans="1:4" x14ac:dyDescent="0.35">
      <c r="A124" s="99">
        <v>45320</v>
      </c>
      <c r="B124" s="100">
        <v>0</v>
      </c>
      <c r="C124" s="101">
        <v>17.98122</v>
      </c>
      <c r="D124" s="100">
        <v>117.24878281818182</v>
      </c>
    </row>
    <row r="125" spans="1:4" x14ac:dyDescent="0.35">
      <c r="A125" s="99">
        <v>45321</v>
      </c>
      <c r="B125" s="100">
        <v>0</v>
      </c>
      <c r="C125" s="101">
        <v>20.90382</v>
      </c>
      <c r="D125" s="100">
        <v>117.24878281818182</v>
      </c>
    </row>
    <row r="126" spans="1:4" x14ac:dyDescent="0.35">
      <c r="A126" s="99">
        <v>45322</v>
      </c>
      <c r="B126" s="100">
        <v>0</v>
      </c>
      <c r="C126" s="101">
        <v>30.300419999999999</v>
      </c>
      <c r="D126" s="100">
        <v>117.24878281818182</v>
      </c>
    </row>
    <row r="127" spans="1:4" x14ac:dyDescent="0.35">
      <c r="A127" s="99">
        <v>45323</v>
      </c>
      <c r="B127" s="100">
        <v>-5.2774293636363634</v>
      </c>
      <c r="C127" s="101">
        <v>10.446669999999999</v>
      </c>
      <c r="D127" s="100">
        <v>113.30938890909091</v>
      </c>
    </row>
    <row r="128" spans="1:4" x14ac:dyDescent="0.35">
      <c r="A128" s="99">
        <v>45324</v>
      </c>
      <c r="B128" s="100">
        <v>-33.907862454545452</v>
      </c>
      <c r="C128" s="101">
        <v>7.4459</v>
      </c>
      <c r="D128" s="100">
        <v>113.30938890909091</v>
      </c>
    </row>
    <row r="129" spans="1:4" x14ac:dyDescent="0.35">
      <c r="A129" s="99">
        <v>45325</v>
      </c>
      <c r="B129" s="100">
        <v>-45.007497090909091</v>
      </c>
      <c r="C129" s="101">
        <v>6.7572000000000001</v>
      </c>
      <c r="D129" s="100">
        <v>113.30938890909091</v>
      </c>
    </row>
    <row r="130" spans="1:4" x14ac:dyDescent="0.35">
      <c r="A130" s="99">
        <v>45326</v>
      </c>
      <c r="B130" s="100">
        <v>-27.012230363636363</v>
      </c>
      <c r="C130" s="101">
        <v>8.8015399999999993</v>
      </c>
      <c r="D130" s="100">
        <v>113.30938890909091</v>
      </c>
    </row>
    <row r="131" spans="1:4" x14ac:dyDescent="0.35">
      <c r="A131" s="99">
        <v>45327</v>
      </c>
      <c r="B131" s="100">
        <v>-20.962099727272726</v>
      </c>
      <c r="C131" s="101">
        <v>8.2861999999999991</v>
      </c>
      <c r="D131" s="100">
        <v>113.30938890909091</v>
      </c>
    </row>
    <row r="132" spans="1:4" x14ac:dyDescent="0.35">
      <c r="A132" s="99">
        <v>45328</v>
      </c>
      <c r="B132" s="100">
        <v>-2.2888121818181819</v>
      </c>
      <c r="C132" s="101">
        <v>11.7685</v>
      </c>
      <c r="D132" s="100">
        <v>113.30938890909091</v>
      </c>
    </row>
    <row r="133" spans="1:4" x14ac:dyDescent="0.35">
      <c r="A133" s="99">
        <v>45329</v>
      </c>
      <c r="B133" s="100">
        <v>0</v>
      </c>
      <c r="C133" s="101">
        <v>57.265259999999998</v>
      </c>
      <c r="D133" s="100">
        <v>113.30938890909091</v>
      </c>
    </row>
    <row r="134" spans="1:4" x14ac:dyDescent="0.35">
      <c r="A134" s="99">
        <v>45330</v>
      </c>
      <c r="B134" s="100">
        <v>0</v>
      </c>
      <c r="C134" s="101">
        <v>40.51437</v>
      </c>
      <c r="D134" s="100">
        <v>113.30938890909091</v>
      </c>
    </row>
    <row r="135" spans="1:4" x14ac:dyDescent="0.35">
      <c r="A135" s="99">
        <v>45331</v>
      </c>
      <c r="B135" s="100">
        <v>-5.2607437272727271</v>
      </c>
      <c r="C135" s="101">
        <v>10.88485</v>
      </c>
      <c r="D135" s="100">
        <v>113.30938890909091</v>
      </c>
    </row>
    <row r="136" spans="1:4" x14ac:dyDescent="0.35">
      <c r="A136" s="99">
        <v>45332</v>
      </c>
      <c r="B136" s="100">
        <v>-5.8135922727272726</v>
      </c>
      <c r="C136" s="101">
        <v>9.5799900000000004</v>
      </c>
      <c r="D136" s="100">
        <v>113.30938890909091</v>
      </c>
    </row>
    <row r="137" spans="1:4" x14ac:dyDescent="0.35">
      <c r="A137" s="99">
        <v>45333</v>
      </c>
      <c r="B137" s="100">
        <v>-7.1042270909090908</v>
      </c>
      <c r="C137" s="101">
        <v>9.4431799999999999</v>
      </c>
      <c r="D137" s="100">
        <v>113.30938890909091</v>
      </c>
    </row>
    <row r="138" spans="1:4" x14ac:dyDescent="0.35">
      <c r="A138" s="99">
        <v>45334</v>
      </c>
      <c r="B138" s="100">
        <v>0</v>
      </c>
      <c r="C138" s="101">
        <v>27.183789999999998</v>
      </c>
      <c r="D138" s="100">
        <v>113.30938890909091</v>
      </c>
    </row>
    <row r="139" spans="1:4" x14ac:dyDescent="0.35">
      <c r="A139" s="99">
        <v>45335</v>
      </c>
      <c r="B139" s="100">
        <v>0</v>
      </c>
      <c r="C139" s="101">
        <v>30.843170000000001</v>
      </c>
      <c r="D139" s="100">
        <v>113.30938890909091</v>
      </c>
    </row>
    <row r="140" spans="1:4" x14ac:dyDescent="0.35">
      <c r="A140" s="99">
        <v>45336</v>
      </c>
      <c r="B140" s="100">
        <v>-5.7641158181818186</v>
      </c>
      <c r="C140" s="101">
        <v>7.4682000000000004</v>
      </c>
      <c r="D140" s="100">
        <v>113.32393436363637</v>
      </c>
    </row>
    <row r="141" spans="1:4" x14ac:dyDescent="0.35">
      <c r="A141" s="99">
        <v>45337</v>
      </c>
      <c r="B141" s="100">
        <v>-29.425276545454544</v>
      </c>
      <c r="C141" s="101">
        <v>7.6080199999999998</v>
      </c>
      <c r="D141" s="100">
        <v>113.32393436363637</v>
      </c>
    </row>
    <row r="142" spans="1:4" x14ac:dyDescent="0.35">
      <c r="A142" s="99">
        <v>45338</v>
      </c>
      <c r="B142" s="100">
        <v>-7.0702866363636367</v>
      </c>
      <c r="C142" s="101">
        <v>7.8953699999999998</v>
      </c>
      <c r="D142" s="100">
        <v>113.32393436363637</v>
      </c>
    </row>
    <row r="143" spans="1:4" x14ac:dyDescent="0.35">
      <c r="A143" s="99">
        <v>45339</v>
      </c>
      <c r="B143" s="100">
        <v>-29.698747818181818</v>
      </c>
      <c r="C143" s="101">
        <v>6.4124999999999996</v>
      </c>
      <c r="D143" s="100">
        <v>113.32393436363637</v>
      </c>
    </row>
    <row r="144" spans="1:4" x14ac:dyDescent="0.35">
      <c r="A144" s="99">
        <v>45340</v>
      </c>
      <c r="B144" s="100">
        <v>-38.863943363636366</v>
      </c>
      <c r="C144" s="101">
        <v>2.9089999999999998</v>
      </c>
      <c r="D144" s="100">
        <v>113.32393436363637</v>
      </c>
    </row>
    <row r="145" spans="1:4" x14ac:dyDescent="0.35">
      <c r="A145" s="99">
        <v>45341</v>
      </c>
      <c r="B145" s="100">
        <v>-19.223547909090907</v>
      </c>
      <c r="C145" s="101">
        <v>3.5341</v>
      </c>
      <c r="D145" s="100">
        <v>113.32393436363637</v>
      </c>
    </row>
    <row r="146" spans="1:4" x14ac:dyDescent="0.35">
      <c r="A146" s="99">
        <v>45342</v>
      </c>
      <c r="B146" s="100">
        <v>-16.69417681818182</v>
      </c>
      <c r="C146" s="101">
        <v>3.7587600000000001</v>
      </c>
      <c r="D146" s="100">
        <v>113.32393436363637</v>
      </c>
    </row>
    <row r="147" spans="1:4" x14ac:dyDescent="0.35">
      <c r="A147" s="99">
        <v>45343</v>
      </c>
      <c r="B147" s="100">
        <v>-9.0513947272727275</v>
      </c>
      <c r="C147" s="101">
        <v>7.6962200000000003</v>
      </c>
      <c r="D147" s="100">
        <v>113.32393436363637</v>
      </c>
    </row>
    <row r="148" spans="1:4" x14ac:dyDescent="0.35">
      <c r="A148" s="99">
        <v>45344</v>
      </c>
      <c r="B148" s="100">
        <v>-5.8858276363636364</v>
      </c>
      <c r="C148" s="101">
        <v>16.56944</v>
      </c>
      <c r="D148" s="100">
        <v>113.32393436363637</v>
      </c>
    </row>
    <row r="149" spans="1:4" x14ac:dyDescent="0.35">
      <c r="A149" s="99">
        <v>45345</v>
      </c>
      <c r="B149" s="100">
        <v>0</v>
      </c>
      <c r="C149" s="101">
        <v>28.638349999999999</v>
      </c>
      <c r="D149" s="100">
        <v>113.32393436363637</v>
      </c>
    </row>
    <row r="150" spans="1:4" x14ac:dyDescent="0.35">
      <c r="A150" s="99">
        <v>45346</v>
      </c>
      <c r="B150" s="100">
        <v>0</v>
      </c>
      <c r="C150" s="101">
        <v>34.680660000000003</v>
      </c>
      <c r="D150" s="100">
        <v>113.32393436363637</v>
      </c>
    </row>
    <row r="151" spans="1:4" x14ac:dyDescent="0.35">
      <c r="A151" s="99">
        <v>45347</v>
      </c>
      <c r="B151" s="100">
        <v>0</v>
      </c>
      <c r="C151" s="101">
        <v>25.659330000000001</v>
      </c>
      <c r="D151" s="100">
        <v>113.32393436363637</v>
      </c>
    </row>
    <row r="152" spans="1:4" x14ac:dyDescent="0.35">
      <c r="A152" s="99">
        <v>45348</v>
      </c>
      <c r="B152" s="100">
        <v>0</v>
      </c>
      <c r="C152" s="101">
        <v>49.60022</v>
      </c>
      <c r="D152" s="100">
        <v>113.32393436363637</v>
      </c>
    </row>
    <row r="153" spans="1:4" x14ac:dyDescent="0.35">
      <c r="A153" s="99">
        <v>45349</v>
      </c>
      <c r="B153" s="100">
        <v>0</v>
      </c>
      <c r="C153" s="101">
        <v>58.034739999999999</v>
      </c>
      <c r="D153" s="100">
        <v>109.68757072727273</v>
      </c>
    </row>
    <row r="154" spans="1:4" x14ac:dyDescent="0.35">
      <c r="A154" s="99">
        <v>45350</v>
      </c>
      <c r="B154" s="100">
        <v>0</v>
      </c>
      <c r="C154" s="101">
        <v>34.119019999999999</v>
      </c>
      <c r="D154" s="100">
        <v>113.32393436363637</v>
      </c>
    </row>
    <row r="155" spans="1:4" x14ac:dyDescent="0.35">
      <c r="A155" s="99">
        <v>45351</v>
      </c>
      <c r="B155" s="100">
        <v>-1.0900000000000001E-4</v>
      </c>
      <c r="C155" s="101">
        <v>29.4343</v>
      </c>
      <c r="D155" s="100">
        <v>113.32393436363637</v>
      </c>
    </row>
    <row r="156" spans="1:4" x14ac:dyDescent="0.35">
      <c r="A156" s="99">
        <v>45352</v>
      </c>
      <c r="B156" s="100">
        <v>0</v>
      </c>
      <c r="C156" s="101">
        <v>48.173490000000001</v>
      </c>
      <c r="D156" s="100">
        <v>113.32393436363637</v>
      </c>
    </row>
    <row r="157" spans="1:4" x14ac:dyDescent="0.35">
      <c r="A157" s="99">
        <v>45353</v>
      </c>
      <c r="B157" s="100">
        <v>-0.51271954545454546</v>
      </c>
      <c r="C157" s="101">
        <v>32.374540000000003</v>
      </c>
      <c r="D157" s="100">
        <v>113.32393436363637</v>
      </c>
    </row>
    <row r="158" spans="1:4" x14ac:dyDescent="0.35">
      <c r="A158" s="99">
        <v>45354</v>
      </c>
      <c r="B158" s="100">
        <v>-0.54496336363636366</v>
      </c>
      <c r="C158" s="101">
        <v>36.681339999999999</v>
      </c>
      <c r="D158" s="100">
        <v>113.32393436363637</v>
      </c>
    </row>
    <row r="159" spans="1:4" x14ac:dyDescent="0.35">
      <c r="A159" s="99">
        <v>45355</v>
      </c>
      <c r="B159" s="100">
        <v>0</v>
      </c>
      <c r="C159" s="101">
        <v>41.517009999999999</v>
      </c>
      <c r="D159" s="100">
        <v>113.32393436363637</v>
      </c>
    </row>
    <row r="160" spans="1:4" x14ac:dyDescent="0.35">
      <c r="A160" s="99">
        <v>45356</v>
      </c>
      <c r="B160" s="100">
        <v>0</v>
      </c>
      <c r="C160" s="101">
        <v>45.502099999999999</v>
      </c>
      <c r="D160" s="100">
        <v>113.32393436363637</v>
      </c>
    </row>
    <row r="161" spans="1:4" x14ac:dyDescent="0.35">
      <c r="A161" s="99">
        <v>45357</v>
      </c>
      <c r="B161" s="100">
        <v>0</v>
      </c>
      <c r="C161" s="101">
        <v>36.767249999999997</v>
      </c>
      <c r="D161" s="100">
        <v>113.32393436363637</v>
      </c>
    </row>
    <row r="162" spans="1:4" x14ac:dyDescent="0.35">
      <c r="A162" s="99">
        <v>45358</v>
      </c>
      <c r="B162" s="100">
        <v>0</v>
      </c>
      <c r="C162" s="101">
        <v>32.00808</v>
      </c>
      <c r="D162" s="100">
        <v>113.32393436363637</v>
      </c>
    </row>
    <row r="163" spans="1:4" x14ac:dyDescent="0.35">
      <c r="A163" s="99">
        <v>45359</v>
      </c>
      <c r="B163" s="100">
        <v>0</v>
      </c>
      <c r="C163" s="101">
        <v>22.443570000000001</v>
      </c>
      <c r="D163" s="100">
        <v>106.29363136363636</v>
      </c>
    </row>
    <row r="164" spans="1:4" x14ac:dyDescent="0.35">
      <c r="A164" s="99">
        <v>45360</v>
      </c>
      <c r="B164" s="100">
        <v>-14.326301272727273</v>
      </c>
      <c r="C164" s="101">
        <v>12.63265</v>
      </c>
      <c r="D164" s="100">
        <v>106.29363136363636</v>
      </c>
    </row>
    <row r="165" spans="1:4" x14ac:dyDescent="0.35">
      <c r="A165" s="99">
        <v>45361</v>
      </c>
      <c r="B165" s="100">
        <v>-4.644587727272727</v>
      </c>
      <c r="C165" s="101">
        <v>14.778079999999999</v>
      </c>
      <c r="D165" s="100">
        <v>106.29363136363636</v>
      </c>
    </row>
    <row r="166" spans="1:4" x14ac:dyDescent="0.35">
      <c r="A166" s="99">
        <v>45362</v>
      </c>
      <c r="B166" s="100">
        <v>0</v>
      </c>
      <c r="C166" s="101">
        <v>54.994439999999997</v>
      </c>
      <c r="D166" s="100">
        <v>106.29363136363636</v>
      </c>
    </row>
    <row r="167" spans="1:4" x14ac:dyDescent="0.35">
      <c r="A167" s="99">
        <v>45363</v>
      </c>
      <c r="B167" s="100">
        <v>0</v>
      </c>
      <c r="C167" s="101">
        <v>31.373200000000001</v>
      </c>
      <c r="D167" s="100">
        <v>106.29363136363636</v>
      </c>
    </row>
    <row r="168" spans="1:4" x14ac:dyDescent="0.35">
      <c r="A168" s="99">
        <v>45364</v>
      </c>
      <c r="B168" s="100">
        <v>-6.6703707272727275</v>
      </c>
      <c r="C168" s="101">
        <v>7.2891500000000002</v>
      </c>
      <c r="D168" s="100">
        <v>103.56635863636363</v>
      </c>
    </row>
    <row r="169" spans="1:4" x14ac:dyDescent="0.35">
      <c r="A169" s="99">
        <v>45365</v>
      </c>
      <c r="B169" s="100">
        <v>-14.386869909090908</v>
      </c>
      <c r="C169" s="101">
        <v>5.9219999999999997</v>
      </c>
      <c r="D169" s="100">
        <v>103.56635863636363</v>
      </c>
    </row>
    <row r="170" spans="1:4" x14ac:dyDescent="0.35">
      <c r="A170" s="99">
        <v>45366</v>
      </c>
      <c r="B170" s="100">
        <v>-14.502712727272728</v>
      </c>
      <c r="C170" s="101">
        <v>5.8693</v>
      </c>
      <c r="D170" s="100">
        <v>103.56635863636363</v>
      </c>
    </row>
    <row r="171" spans="1:4" x14ac:dyDescent="0.35">
      <c r="A171" s="99">
        <v>45367</v>
      </c>
      <c r="B171" s="100">
        <v>-4.7579799999999999</v>
      </c>
      <c r="C171" s="101">
        <v>17.818280000000001</v>
      </c>
      <c r="D171" s="100">
        <v>103.56635863636363</v>
      </c>
    </row>
    <row r="172" spans="1:4" x14ac:dyDescent="0.35">
      <c r="A172" s="99">
        <v>45368</v>
      </c>
      <c r="B172" s="100">
        <v>-15.792318636363637</v>
      </c>
      <c r="C172" s="101">
        <v>11.93107</v>
      </c>
      <c r="D172" s="100">
        <v>103.56635863636363</v>
      </c>
    </row>
    <row r="173" spans="1:4" x14ac:dyDescent="0.35">
      <c r="A173" s="99">
        <v>45369</v>
      </c>
      <c r="B173" s="100">
        <v>-6.2462974545454548</v>
      </c>
      <c r="C173" s="101">
        <v>14.040039999999999</v>
      </c>
      <c r="D173" s="100">
        <v>103.56635863636363</v>
      </c>
    </row>
    <row r="174" spans="1:4" x14ac:dyDescent="0.35">
      <c r="A174" s="99">
        <v>45370</v>
      </c>
      <c r="B174" s="100">
        <v>0</v>
      </c>
      <c r="C174" s="101">
        <v>24.106839999999998</v>
      </c>
      <c r="D174" s="100">
        <v>103.56635863636363</v>
      </c>
    </row>
    <row r="175" spans="1:4" x14ac:dyDescent="0.35">
      <c r="A175" s="99">
        <v>45371</v>
      </c>
      <c r="B175" s="100">
        <v>-0.89163318181818185</v>
      </c>
      <c r="C175" s="101">
        <v>16.715209999999999</v>
      </c>
      <c r="D175" s="100">
        <v>103.56635863636363</v>
      </c>
    </row>
    <row r="176" spans="1:4" x14ac:dyDescent="0.35">
      <c r="A176" s="99">
        <v>45372</v>
      </c>
      <c r="B176" s="100">
        <v>-37.417775272727276</v>
      </c>
      <c r="C176" s="101">
        <v>6.1487499999999997</v>
      </c>
      <c r="D176" s="100">
        <v>103.56635863636363</v>
      </c>
    </row>
    <row r="177" spans="1:4" x14ac:dyDescent="0.35">
      <c r="A177" s="99">
        <v>45373</v>
      </c>
      <c r="B177" s="100">
        <v>-37.912126727272728</v>
      </c>
      <c r="C177" s="101">
        <v>10.5923</v>
      </c>
      <c r="D177" s="100">
        <v>103.56635863636363</v>
      </c>
    </row>
    <row r="178" spans="1:4" x14ac:dyDescent="0.35">
      <c r="A178" s="99">
        <v>45374</v>
      </c>
      <c r="B178" s="100">
        <v>-20.712544000000001</v>
      </c>
      <c r="C178" s="101">
        <v>8.8574000000000002</v>
      </c>
      <c r="D178" s="100">
        <v>103.56635863636363</v>
      </c>
    </row>
    <row r="179" spans="1:4" x14ac:dyDescent="0.35">
      <c r="A179" s="99">
        <v>45375</v>
      </c>
      <c r="B179" s="100">
        <v>-12.694672545454546</v>
      </c>
      <c r="C179" s="101">
        <v>8.8628300000000007</v>
      </c>
      <c r="D179" s="100">
        <v>103.56635863636363</v>
      </c>
    </row>
    <row r="180" spans="1:4" x14ac:dyDescent="0.35">
      <c r="A180" s="99">
        <v>45376</v>
      </c>
      <c r="B180" s="100">
        <v>-0.33120172727272729</v>
      </c>
      <c r="C180" s="101">
        <v>19.95506</v>
      </c>
      <c r="D180" s="100">
        <v>106.29363136363636</v>
      </c>
    </row>
    <row r="181" spans="1:4" x14ac:dyDescent="0.35">
      <c r="A181" s="99">
        <v>45377</v>
      </c>
      <c r="B181" s="100">
        <v>-8.4774290000000008</v>
      </c>
      <c r="C181" s="101">
        <v>14.663679999999999</v>
      </c>
      <c r="D181" s="100">
        <v>106.29363136363636</v>
      </c>
    </row>
    <row r="182" spans="1:4" x14ac:dyDescent="0.35">
      <c r="A182" s="99">
        <v>45378</v>
      </c>
      <c r="B182" s="100">
        <v>-6.911260636363636</v>
      </c>
      <c r="C182" s="101">
        <v>14.09276</v>
      </c>
      <c r="D182" s="100">
        <v>106.29363136363636</v>
      </c>
    </row>
    <row r="183" spans="1:4" x14ac:dyDescent="0.35">
      <c r="A183" s="99">
        <v>45379</v>
      </c>
      <c r="B183" s="100">
        <v>-6.1314787272727269</v>
      </c>
      <c r="C183" s="101">
        <v>11.396879999999999</v>
      </c>
      <c r="D183" s="100">
        <v>106.29363136363636</v>
      </c>
    </row>
    <row r="184" spans="1:4" x14ac:dyDescent="0.35">
      <c r="A184" s="99">
        <v>45380</v>
      </c>
      <c r="B184" s="100">
        <v>-14.941790818181818</v>
      </c>
      <c r="C184" s="101">
        <v>9.0691299999999995</v>
      </c>
      <c r="D184" s="100">
        <v>106.29363136363636</v>
      </c>
    </row>
    <row r="185" spans="1:4" x14ac:dyDescent="0.35">
      <c r="A185" s="99">
        <v>45381</v>
      </c>
      <c r="B185" s="100">
        <v>-19.719458818181817</v>
      </c>
      <c r="C185" s="101">
        <v>4.4313099999999999</v>
      </c>
      <c r="D185" s="100">
        <v>106.29363136363636</v>
      </c>
    </row>
    <row r="186" spans="1:4" x14ac:dyDescent="0.35">
      <c r="A186" s="99">
        <v>45382</v>
      </c>
      <c r="B186" s="100">
        <v>-28.313814090909091</v>
      </c>
      <c r="C186" s="101">
        <v>1.5948800000000001</v>
      </c>
      <c r="D186" s="100">
        <v>106.29363136363636</v>
      </c>
    </row>
  </sheetData>
  <hyperlinks>
    <hyperlink ref="A1" location="Contents!A1" display="Back to contents page" xr:uid="{143F732B-29E0-4436-A982-2B0D4C6E0C1B}"/>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A2B39-4939-4B9E-9BB6-E3ADB917D9E3}">
  <sheetPr codeName="Sheet2"/>
  <dimension ref="B2:D7"/>
  <sheetViews>
    <sheetView workbookViewId="0">
      <selection activeCell="D7" sqref="B3:D7"/>
    </sheetView>
  </sheetViews>
  <sheetFormatPr defaultRowHeight="14.5" x14ac:dyDescent="0.35"/>
  <cols>
    <col min="2" max="2" width="21.453125" customWidth="1"/>
    <col min="3" max="3" width="12.26953125" bestFit="1" customWidth="1"/>
  </cols>
  <sheetData>
    <row r="2" spans="2:4" ht="15" thickBot="1" x14ac:dyDescent="0.4"/>
    <row r="3" spans="2:4" ht="52.5" thickBot="1" x14ac:dyDescent="0.4">
      <c r="B3" s="1" t="s">
        <v>69</v>
      </c>
      <c r="C3" s="1" t="s">
        <v>71</v>
      </c>
      <c r="D3" s="1" t="s">
        <v>72</v>
      </c>
    </row>
    <row r="4" spans="2:4" ht="15" thickBot="1" x14ac:dyDescent="0.4">
      <c r="B4" s="1" t="s">
        <v>4</v>
      </c>
      <c r="C4" s="17">
        <f>'Table 1'!C5</f>
        <v>26.822873458491813</v>
      </c>
      <c r="D4" s="17">
        <f>'Table 1'!D5</f>
        <v>27.4</v>
      </c>
    </row>
    <row r="5" spans="2:4" ht="15" thickBot="1" x14ac:dyDescent="0.4">
      <c r="B5" s="1" t="s">
        <v>102</v>
      </c>
      <c r="C5" s="17">
        <f>'Table 1'!C7</f>
        <v>8.2437876978592008</v>
      </c>
      <c r="D5" s="17">
        <f>'Table 1'!D7</f>
        <v>7.7628252173624475</v>
      </c>
    </row>
    <row r="6" spans="2:4" ht="15" thickBot="1" x14ac:dyDescent="0.4">
      <c r="B6" s="1" t="s">
        <v>104</v>
      </c>
      <c r="C6" s="17">
        <f>'Table 1'!C10</f>
        <v>1.6955497299999993</v>
      </c>
      <c r="D6" s="17">
        <f>'Table 1'!D10</f>
        <v>0.46904000000000012</v>
      </c>
    </row>
    <row r="7" spans="2:4" ht="15" thickBot="1" x14ac:dyDescent="0.4">
      <c r="B7" s="1" t="s">
        <v>75</v>
      </c>
      <c r="C7" s="17">
        <f>'Table 1'!C11</f>
        <v>43.813411365369987</v>
      </c>
      <c r="D7" s="17">
        <f>'Table 1'!D11</f>
        <v>43.17761306112336</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12BCB-54F8-4DD7-8209-35DAA6609B89}">
  <sheetPr codeName="Sheet20"/>
  <dimension ref="A1:D345"/>
  <sheetViews>
    <sheetView workbookViewId="0">
      <selection activeCell="A4" sqref="A4:B4"/>
    </sheetView>
  </sheetViews>
  <sheetFormatPr defaultColWidth="8.7265625" defaultRowHeight="10.5" x14ac:dyDescent="0.25"/>
  <cols>
    <col min="1" max="1" width="8.7265625" style="30"/>
    <col min="2" max="2" width="13.26953125" style="30" customWidth="1"/>
    <col min="3" max="16384" width="8.7265625" style="30"/>
  </cols>
  <sheetData>
    <row r="1" spans="1:4" ht="14.5" x14ac:dyDescent="0.35">
      <c r="A1" s="34" t="s">
        <v>298</v>
      </c>
    </row>
    <row r="3" spans="1:4" ht="14.5" x14ac:dyDescent="0.35">
      <c r="D3" s="102" t="s">
        <v>147</v>
      </c>
    </row>
    <row r="4" spans="1:4" ht="42" x14ac:dyDescent="0.25">
      <c r="A4" s="91" t="s">
        <v>116</v>
      </c>
      <c r="B4" s="91" t="s">
        <v>175</v>
      </c>
    </row>
    <row r="5" spans="1:4" ht="14" x14ac:dyDescent="0.3">
      <c r="A5" s="103">
        <v>123.57995881818179</v>
      </c>
      <c r="B5" s="103">
        <v>80.949958818181813</v>
      </c>
    </row>
    <row r="6" spans="1:4" ht="14" x14ac:dyDescent="0.3">
      <c r="A6" s="103">
        <v>123.4851401151144</v>
      </c>
      <c r="B6" s="103">
        <v>80.855140115114423</v>
      </c>
    </row>
    <row r="7" spans="1:4" ht="14" x14ac:dyDescent="0.3">
      <c r="A7" s="103">
        <v>122.58182141204702</v>
      </c>
      <c r="B7" s="103">
        <v>80.451821412047039</v>
      </c>
    </row>
    <row r="8" spans="1:4" ht="14" x14ac:dyDescent="0.3">
      <c r="A8" s="103">
        <v>121.51869941204703</v>
      </c>
      <c r="B8" s="103">
        <v>80.451821412047039</v>
      </c>
    </row>
    <row r="9" spans="1:4" ht="14" x14ac:dyDescent="0.3">
      <c r="A9" s="103">
        <v>118.12252770897963</v>
      </c>
      <c r="B9" s="103">
        <v>80.210002708979644</v>
      </c>
    </row>
    <row r="10" spans="1:4" ht="14" x14ac:dyDescent="0.3">
      <c r="A10" s="103">
        <v>104.52274100591224</v>
      </c>
      <c r="B10" s="103">
        <v>80.115184005912255</v>
      </c>
    </row>
    <row r="11" spans="1:4" ht="14" x14ac:dyDescent="0.3">
      <c r="A11" s="103">
        <v>103.02152600591224</v>
      </c>
      <c r="B11" s="103">
        <v>80.115184005912255</v>
      </c>
    </row>
    <row r="12" spans="1:4" ht="14" x14ac:dyDescent="0.3">
      <c r="A12" s="103">
        <v>73.752840302844859</v>
      </c>
      <c r="B12" s="103">
        <v>80.020365302844866</v>
      </c>
    </row>
    <row r="13" spans="1:4" ht="14" x14ac:dyDescent="0.3">
      <c r="A13" s="103">
        <v>72.762294327050199</v>
      </c>
      <c r="B13" s="103">
        <v>80.529819327050205</v>
      </c>
    </row>
    <row r="14" spans="1:4" ht="14" x14ac:dyDescent="0.3">
      <c r="A14" s="103">
        <v>67.927017327050208</v>
      </c>
      <c r="B14" s="103">
        <v>80.529819327050205</v>
      </c>
    </row>
    <row r="15" spans="1:4" ht="14" x14ac:dyDescent="0.3">
      <c r="A15" s="103">
        <v>65.101016805800995</v>
      </c>
      <c r="B15" s="103">
        <v>80.703818805800992</v>
      </c>
    </row>
    <row r="16" spans="1:4" ht="14" x14ac:dyDescent="0.3">
      <c r="A16" s="103">
        <v>64.4763351027336</v>
      </c>
      <c r="B16" s="103">
        <v>80.609000102733603</v>
      </c>
    </row>
    <row r="17" spans="1:2" ht="14" x14ac:dyDescent="0.3">
      <c r="A17" s="103">
        <v>50.609000102733603</v>
      </c>
      <c r="B17" s="103">
        <v>80.609000102733603</v>
      </c>
    </row>
    <row r="18" spans="1:2" ht="14" x14ac:dyDescent="0.3">
      <c r="A18" s="103">
        <v>44.591635945120757</v>
      </c>
      <c r="B18" s="103">
        <v>80.591635945120757</v>
      </c>
    </row>
    <row r="19" spans="1:2" ht="14" x14ac:dyDescent="0.3">
      <c r="A19" s="103">
        <v>44.591635945120757</v>
      </c>
      <c r="B19" s="103">
        <v>80.658790945120757</v>
      </c>
    </row>
    <row r="20" spans="1:2" ht="14" x14ac:dyDescent="0.3">
      <c r="A20" s="103">
        <v>43.85586269659882</v>
      </c>
      <c r="B20" s="103">
        <v>80.35586269659882</v>
      </c>
    </row>
    <row r="21" spans="1:2" ht="14" x14ac:dyDescent="0.3">
      <c r="A21" s="103">
        <v>26.986271266258704</v>
      </c>
      <c r="B21" s="103">
        <v>61.293134266258711</v>
      </c>
    </row>
    <row r="22" spans="1:2" ht="14" x14ac:dyDescent="0.3">
      <c r="A22" s="103">
        <v>26.765771266258703</v>
      </c>
      <c r="B22" s="103">
        <v>41.162969266258706</v>
      </c>
    </row>
    <row r="23" spans="1:2" ht="14" x14ac:dyDescent="0.3">
      <c r="A23" s="103">
        <v>26.376952563191317</v>
      </c>
      <c r="B23" s="103">
        <v>40.244287563191314</v>
      </c>
    </row>
    <row r="24" spans="1:2" ht="14" x14ac:dyDescent="0.3">
      <c r="A24" s="103">
        <v>26.229952563191311</v>
      </c>
      <c r="B24" s="103">
        <v>26.229952563191311</v>
      </c>
    </row>
    <row r="25" spans="1:2" ht="14" x14ac:dyDescent="0.3">
      <c r="A25" s="103">
        <v>25.914633860123928</v>
      </c>
      <c r="B25" s="103">
        <v>25.914633860123928</v>
      </c>
    </row>
    <row r="26" spans="1:2" ht="14" x14ac:dyDescent="0.3">
      <c r="A26" s="103">
        <v>25.819815157056535</v>
      </c>
      <c r="B26" s="103">
        <v>25.819815157056535</v>
      </c>
    </row>
    <row r="27" spans="1:2" ht="14" x14ac:dyDescent="0.3">
      <c r="A27" s="103">
        <v>21.050755157056532</v>
      </c>
      <c r="B27" s="103">
        <v>21.050755157056532</v>
      </c>
    </row>
    <row r="28" spans="1:2" ht="14" x14ac:dyDescent="0.3">
      <c r="A28" s="103">
        <v>20.194996453989141</v>
      </c>
      <c r="B28" s="103">
        <v>20.194996453989141</v>
      </c>
    </row>
    <row r="29" spans="1:2" ht="14" x14ac:dyDescent="0.3">
      <c r="A29" s="103">
        <v>20.047996453989143</v>
      </c>
      <c r="B29" s="103">
        <v>20.047996453989143</v>
      </c>
    </row>
    <row r="30" spans="1:2" ht="14" x14ac:dyDescent="0.3">
      <c r="A30" s="103">
        <v>13.095177750921753</v>
      </c>
      <c r="B30" s="103">
        <v>13.095177750921753</v>
      </c>
    </row>
    <row r="31" spans="1:2" ht="14" x14ac:dyDescent="0.3">
      <c r="A31" s="103">
        <v>13.021677750921754</v>
      </c>
      <c r="B31" s="103">
        <v>13.021677750921754</v>
      </c>
    </row>
    <row r="32" spans="1:2" ht="14" x14ac:dyDescent="0.3">
      <c r="A32" s="103">
        <v>12.853359047854362</v>
      </c>
      <c r="B32" s="103">
        <v>12.853359047854362</v>
      </c>
    </row>
    <row r="33" spans="1:2" ht="14" x14ac:dyDescent="0.3">
      <c r="A33" s="103">
        <v>12.538040344786971</v>
      </c>
      <c r="B33" s="103">
        <v>12.538040344786971</v>
      </c>
    </row>
    <row r="34" spans="1:2" ht="14" x14ac:dyDescent="0.3">
      <c r="A34" s="103">
        <v>12.538040344786971</v>
      </c>
      <c r="B34" s="103">
        <v>12.538040344786971</v>
      </c>
    </row>
    <row r="35" spans="1:2" ht="14" x14ac:dyDescent="0.3">
      <c r="A35" s="103">
        <v>12.296221641719583</v>
      </c>
      <c r="B35" s="103">
        <v>12.296221641719583</v>
      </c>
    </row>
    <row r="36" spans="1:2" ht="14" x14ac:dyDescent="0.3">
      <c r="A36" s="103">
        <v>12.075721641719582</v>
      </c>
      <c r="B36" s="103">
        <v>12.075721641719582</v>
      </c>
    </row>
    <row r="37" spans="1:2" ht="14" x14ac:dyDescent="0.3">
      <c r="A37" s="103">
        <v>11.833902938652191</v>
      </c>
      <c r="B37" s="103">
        <v>11.833902938652191</v>
      </c>
    </row>
    <row r="38" spans="1:2" ht="14" x14ac:dyDescent="0.3">
      <c r="A38" s="103">
        <v>11.61340293865219</v>
      </c>
      <c r="B38" s="103">
        <v>11.61340293865219</v>
      </c>
    </row>
    <row r="39" spans="1:2" ht="14" x14ac:dyDescent="0.3">
      <c r="A39" s="103">
        <v>11.445084235584799</v>
      </c>
      <c r="B39" s="103">
        <v>11.445084235584799</v>
      </c>
    </row>
    <row r="40" spans="1:2" ht="14" x14ac:dyDescent="0.3">
      <c r="A40" s="103">
        <v>11.445084235584799</v>
      </c>
      <c r="B40" s="103">
        <v>11.445084235584799</v>
      </c>
    </row>
    <row r="41" spans="1:2" ht="14" x14ac:dyDescent="0.3">
      <c r="A41" s="103">
        <v>11.129765532517411</v>
      </c>
      <c r="B41" s="103">
        <v>11.129765532517411</v>
      </c>
    </row>
    <row r="42" spans="1:2" ht="14" x14ac:dyDescent="0.3">
      <c r="A42" s="103">
        <v>10.909265532517411</v>
      </c>
      <c r="B42" s="103">
        <v>10.909265532517411</v>
      </c>
    </row>
    <row r="43" spans="1:2" ht="14" x14ac:dyDescent="0.3">
      <c r="A43" s="103">
        <v>10.667446829450018</v>
      </c>
      <c r="B43" s="103">
        <v>10.667446829450018</v>
      </c>
    </row>
    <row r="44" spans="1:2" ht="14" x14ac:dyDescent="0.3">
      <c r="A44" s="103">
        <v>10.593946829450019</v>
      </c>
      <c r="B44" s="103">
        <v>10.593946829450019</v>
      </c>
    </row>
    <row r="45" spans="1:2" ht="14" x14ac:dyDescent="0.3">
      <c r="A45" s="103">
        <v>10.42562812638263</v>
      </c>
      <c r="B45" s="103">
        <v>10.42562812638263</v>
      </c>
    </row>
    <row r="46" spans="1:2" ht="14" x14ac:dyDescent="0.3">
      <c r="A46" s="103">
        <v>10.27862812638263</v>
      </c>
      <c r="B46" s="103">
        <v>10.27862812638263</v>
      </c>
    </row>
    <row r="47" spans="1:2" ht="14" x14ac:dyDescent="0.3">
      <c r="A47" s="103">
        <v>10.183809423315239</v>
      </c>
      <c r="B47" s="103">
        <v>10.183809423315239</v>
      </c>
    </row>
    <row r="48" spans="1:2" ht="14" x14ac:dyDescent="0.3">
      <c r="A48" s="103">
        <v>9.9419907202478477</v>
      </c>
      <c r="B48" s="103">
        <v>9.9419907202478477</v>
      </c>
    </row>
    <row r="49" spans="1:2" ht="14" x14ac:dyDescent="0.3">
      <c r="A49" s="103">
        <v>9.8684907202478467</v>
      </c>
      <c r="B49" s="103">
        <v>9.8684907202478467</v>
      </c>
    </row>
    <row r="50" spans="1:2" ht="14" x14ac:dyDescent="0.3">
      <c r="A50" s="103">
        <v>9.626672017180459</v>
      </c>
      <c r="B50" s="103">
        <v>9.626672017180459</v>
      </c>
    </row>
    <row r="51" spans="1:2" ht="14" x14ac:dyDescent="0.3">
      <c r="A51" s="103">
        <v>9.5531720171804579</v>
      </c>
      <c r="B51" s="103">
        <v>9.5531720171804579</v>
      </c>
    </row>
    <row r="52" spans="1:2" ht="14" x14ac:dyDescent="0.3">
      <c r="A52" s="103">
        <v>9.3848533141130659</v>
      </c>
      <c r="B52" s="103">
        <v>9.3848533141130659</v>
      </c>
    </row>
    <row r="53" spans="1:2" ht="14" x14ac:dyDescent="0.3">
      <c r="A53" s="103">
        <v>9.3848533141130659</v>
      </c>
      <c r="B53" s="103">
        <v>9.3848533141130659</v>
      </c>
    </row>
    <row r="54" spans="1:2" ht="14" x14ac:dyDescent="0.3">
      <c r="A54" s="103">
        <v>9.3113533141130667</v>
      </c>
      <c r="B54" s="103">
        <v>9.3113533141130667</v>
      </c>
    </row>
    <row r="55" spans="1:2" ht="14" x14ac:dyDescent="0.3">
      <c r="A55" s="103">
        <v>8.9960346110456779</v>
      </c>
      <c r="B55" s="103">
        <v>8.9960346110456779</v>
      </c>
    </row>
    <row r="56" spans="1:2" ht="14" x14ac:dyDescent="0.3">
      <c r="A56" s="103">
        <v>8.9960346110456779</v>
      </c>
      <c r="B56" s="103">
        <v>8.9960346110456779</v>
      </c>
    </row>
    <row r="57" spans="1:2" ht="14" x14ac:dyDescent="0.3">
      <c r="A57" s="103">
        <v>8.8277159079782876</v>
      </c>
      <c r="B57" s="103">
        <v>8.8277159079782876</v>
      </c>
    </row>
    <row r="58" spans="1:2" ht="14" x14ac:dyDescent="0.3">
      <c r="A58" s="103">
        <v>8.6072159079782882</v>
      </c>
      <c r="B58" s="103">
        <v>8.6072159079782882</v>
      </c>
    </row>
    <row r="59" spans="1:2" ht="14" x14ac:dyDescent="0.3">
      <c r="A59" s="103">
        <v>8.5123972049108971</v>
      </c>
      <c r="B59" s="103">
        <v>8.5123972049108971</v>
      </c>
    </row>
    <row r="60" spans="1:2" ht="14" x14ac:dyDescent="0.3">
      <c r="A60" s="103">
        <v>8.4388972049108961</v>
      </c>
      <c r="B60" s="103">
        <v>8.4388972049108961</v>
      </c>
    </row>
    <row r="61" spans="1:2" ht="14" x14ac:dyDescent="0.3">
      <c r="A61" s="103">
        <v>8.3440785018435069</v>
      </c>
      <c r="B61" s="103">
        <v>8.3440785018435069</v>
      </c>
    </row>
    <row r="62" spans="1:2" ht="14" x14ac:dyDescent="0.3">
      <c r="A62" s="103">
        <v>8.3440785018435069</v>
      </c>
      <c r="B62" s="103">
        <v>8.3440785018435069</v>
      </c>
    </row>
    <row r="63" spans="1:2" ht="14" x14ac:dyDescent="0.3">
      <c r="A63" s="103">
        <v>8.2492597987761176</v>
      </c>
      <c r="B63" s="103">
        <v>8.2492597987761176</v>
      </c>
    </row>
    <row r="64" spans="1:2" ht="14" x14ac:dyDescent="0.3">
      <c r="A64" s="103">
        <v>8.1757597987761166</v>
      </c>
      <c r="B64" s="103">
        <v>8.1757597987761166</v>
      </c>
    </row>
    <row r="65" spans="1:2" ht="14" x14ac:dyDescent="0.3">
      <c r="A65" s="103">
        <v>8.0809410957087255</v>
      </c>
      <c r="B65" s="103">
        <v>8.0809410957087255</v>
      </c>
    </row>
    <row r="66" spans="1:2" ht="14" x14ac:dyDescent="0.3">
      <c r="A66" s="103">
        <v>8.0809410957087255</v>
      </c>
      <c r="B66" s="103">
        <v>8.0809410957087255</v>
      </c>
    </row>
    <row r="67" spans="1:2" ht="14" x14ac:dyDescent="0.3">
      <c r="A67" s="103">
        <v>7.9861223926413345</v>
      </c>
      <c r="B67" s="103">
        <v>7.9861223926413345</v>
      </c>
    </row>
    <row r="68" spans="1:2" ht="14" x14ac:dyDescent="0.3">
      <c r="A68" s="103">
        <v>7.9861223926413345</v>
      </c>
      <c r="B68" s="103">
        <v>7.9861223926413345</v>
      </c>
    </row>
    <row r="69" spans="1:2" ht="14" x14ac:dyDescent="0.3">
      <c r="A69" s="103">
        <v>7.8391223926413351</v>
      </c>
      <c r="B69" s="103">
        <v>7.8391223926413351</v>
      </c>
    </row>
    <row r="70" spans="1:2" ht="14" x14ac:dyDescent="0.3">
      <c r="A70" s="103">
        <v>7.7443036895739441</v>
      </c>
      <c r="B70" s="103">
        <v>7.7443036895739441</v>
      </c>
    </row>
    <row r="71" spans="1:2" ht="14" x14ac:dyDescent="0.3">
      <c r="A71" s="103">
        <v>7.7443036895739441</v>
      </c>
      <c r="B71" s="103">
        <v>7.7443036895739441</v>
      </c>
    </row>
    <row r="72" spans="1:2" ht="14" x14ac:dyDescent="0.3">
      <c r="A72" s="103">
        <v>7.649484986506554</v>
      </c>
      <c r="B72" s="103">
        <v>7.649484986506554</v>
      </c>
    </row>
    <row r="73" spans="1:2" ht="14" x14ac:dyDescent="0.3">
      <c r="A73" s="103">
        <v>7.649484986506554</v>
      </c>
      <c r="B73" s="103">
        <v>7.649484986506554</v>
      </c>
    </row>
    <row r="74" spans="1:2" ht="14" x14ac:dyDescent="0.3">
      <c r="A74" s="103">
        <v>7.5546662834391647</v>
      </c>
      <c r="B74" s="103">
        <v>7.5546662834391647</v>
      </c>
    </row>
    <row r="75" spans="1:2" ht="14" x14ac:dyDescent="0.3">
      <c r="A75" s="103">
        <v>7.5546662834391647</v>
      </c>
      <c r="B75" s="103">
        <v>7.5546662834391647</v>
      </c>
    </row>
    <row r="76" spans="1:2" ht="14" x14ac:dyDescent="0.3">
      <c r="A76" s="103">
        <v>7.4811662834391646</v>
      </c>
      <c r="B76" s="103">
        <v>7.4811662834391646</v>
      </c>
    </row>
    <row r="77" spans="1:2" ht="14" x14ac:dyDescent="0.3">
      <c r="A77" s="103">
        <v>7.3863475803717726</v>
      </c>
      <c r="B77" s="103">
        <v>7.3863475803717726</v>
      </c>
    </row>
    <row r="78" spans="1:2" ht="14" x14ac:dyDescent="0.3">
      <c r="A78" s="103">
        <v>7.3863475803717726</v>
      </c>
      <c r="B78" s="103">
        <v>7.3863475803717726</v>
      </c>
    </row>
    <row r="79" spans="1:2" ht="14" x14ac:dyDescent="0.3">
      <c r="A79" s="103">
        <v>7.2915288773043834</v>
      </c>
      <c r="B79" s="103">
        <v>7.2915288773043834</v>
      </c>
    </row>
    <row r="80" spans="1:2" ht="14" x14ac:dyDescent="0.3">
      <c r="A80" s="103">
        <v>7.2915288773043834</v>
      </c>
      <c r="B80" s="103">
        <v>7.2915288773043834</v>
      </c>
    </row>
    <row r="81" spans="1:2" ht="14" x14ac:dyDescent="0.3">
      <c r="A81" s="103">
        <v>7.1232101742369931</v>
      </c>
      <c r="B81" s="103">
        <v>7.1232101742369931</v>
      </c>
    </row>
    <row r="82" spans="1:2" ht="14" x14ac:dyDescent="0.3">
      <c r="A82" s="103">
        <v>7.1232101742369931</v>
      </c>
      <c r="B82" s="103">
        <v>7.1232101742369931</v>
      </c>
    </row>
    <row r="83" spans="1:2" ht="14" x14ac:dyDescent="0.3">
      <c r="A83" s="103">
        <v>7.1232101742369931</v>
      </c>
      <c r="B83" s="103">
        <v>7.1232101742369931</v>
      </c>
    </row>
    <row r="84" spans="1:2" ht="14" x14ac:dyDescent="0.3">
      <c r="A84" s="103">
        <v>7.0283914711696012</v>
      </c>
      <c r="B84" s="103">
        <v>7.0283914711696012</v>
      </c>
    </row>
    <row r="85" spans="1:2" ht="14" x14ac:dyDescent="0.3">
      <c r="A85" s="103">
        <v>7.0283914711696012</v>
      </c>
      <c r="B85" s="103">
        <v>7.0283914711696012</v>
      </c>
    </row>
    <row r="86" spans="1:2" ht="14" x14ac:dyDescent="0.3">
      <c r="A86" s="103">
        <v>6.9335727681022119</v>
      </c>
      <c r="B86" s="103">
        <v>6.9335727681022119</v>
      </c>
    </row>
    <row r="87" spans="1:2" ht="14" x14ac:dyDescent="0.3">
      <c r="A87" s="103">
        <v>6.9335727681022119</v>
      </c>
      <c r="B87" s="103">
        <v>6.9335727681022119</v>
      </c>
    </row>
    <row r="88" spans="1:2" ht="14" x14ac:dyDescent="0.3">
      <c r="A88" s="103">
        <v>6.9335727681022119</v>
      </c>
      <c r="B88" s="103">
        <v>6.9335727681022119</v>
      </c>
    </row>
    <row r="89" spans="1:2" ht="14" x14ac:dyDescent="0.3">
      <c r="A89" s="103">
        <v>6.83875406503482</v>
      </c>
      <c r="B89" s="103">
        <v>6.83875406503482</v>
      </c>
    </row>
    <row r="90" spans="1:2" ht="14" x14ac:dyDescent="0.3">
      <c r="A90" s="103">
        <v>6.83875406503482</v>
      </c>
      <c r="B90" s="103">
        <v>6.83875406503482</v>
      </c>
    </row>
    <row r="91" spans="1:2" ht="14" x14ac:dyDescent="0.3">
      <c r="A91" s="103">
        <v>6.7439353619674307</v>
      </c>
      <c r="B91" s="103">
        <v>6.7439353619674307</v>
      </c>
    </row>
    <row r="92" spans="1:2" ht="14" x14ac:dyDescent="0.3">
      <c r="A92" s="103">
        <v>6.7439353619674307</v>
      </c>
      <c r="B92" s="103">
        <v>6.7439353619674307</v>
      </c>
    </row>
    <row r="93" spans="1:2" ht="14" x14ac:dyDescent="0.3">
      <c r="A93" s="103">
        <v>6.7439353619674307</v>
      </c>
      <c r="B93" s="103">
        <v>6.7439353619674307</v>
      </c>
    </row>
    <row r="94" spans="1:2" ht="14" x14ac:dyDescent="0.3">
      <c r="A94" s="103">
        <v>5.6201166589000389</v>
      </c>
      <c r="B94" s="103">
        <v>5.6201166589000389</v>
      </c>
    </row>
    <row r="95" spans="1:2" ht="14" x14ac:dyDescent="0.3">
      <c r="A95" s="103">
        <v>5.6201166589000389</v>
      </c>
      <c r="B95" s="103">
        <v>5.6201166589000389</v>
      </c>
    </row>
    <row r="96" spans="1:2" ht="14" x14ac:dyDescent="0.3">
      <c r="A96" s="103">
        <v>5.6201166589000389</v>
      </c>
      <c r="B96" s="103">
        <v>5.6201166589000389</v>
      </c>
    </row>
    <row r="97" spans="1:2" ht="14" x14ac:dyDescent="0.3">
      <c r="A97" s="103">
        <v>5.5252979558326496</v>
      </c>
      <c r="B97" s="103">
        <v>5.5252979558326496</v>
      </c>
    </row>
    <row r="98" spans="1:2" ht="14" x14ac:dyDescent="0.3">
      <c r="A98" s="103">
        <v>5.5252979558326496</v>
      </c>
      <c r="B98" s="103">
        <v>5.5252979558326496</v>
      </c>
    </row>
    <row r="99" spans="1:2" ht="14" x14ac:dyDescent="0.3">
      <c r="A99" s="103">
        <v>5.4304792527652586</v>
      </c>
      <c r="B99" s="103">
        <v>5.4304792527652586</v>
      </c>
    </row>
    <row r="100" spans="1:2" ht="14" x14ac:dyDescent="0.3">
      <c r="A100" s="103">
        <v>5.4304792527652586</v>
      </c>
      <c r="B100" s="103">
        <v>5.4304792527652586</v>
      </c>
    </row>
    <row r="101" spans="1:2" ht="14" x14ac:dyDescent="0.3">
      <c r="A101" s="103">
        <v>5.4304792527652586</v>
      </c>
      <c r="B101" s="103">
        <v>5.4304792527652586</v>
      </c>
    </row>
    <row r="102" spans="1:2" ht="14" x14ac:dyDescent="0.3">
      <c r="A102" s="103">
        <v>5.3356605496978684</v>
      </c>
      <c r="B102" s="103">
        <v>5.3356605496978684</v>
      </c>
    </row>
    <row r="103" spans="1:2" ht="14" x14ac:dyDescent="0.3">
      <c r="A103" s="103">
        <v>5.3356605496978684</v>
      </c>
      <c r="B103" s="103">
        <v>5.3356605496978684</v>
      </c>
    </row>
    <row r="104" spans="1:2" ht="14" x14ac:dyDescent="0.3">
      <c r="A104" s="103">
        <v>5.3356605496978684</v>
      </c>
      <c r="B104" s="103">
        <v>5.3356605496978684</v>
      </c>
    </row>
    <row r="105" spans="1:2" ht="14" x14ac:dyDescent="0.3">
      <c r="A105" s="103">
        <v>5.2408418466304783</v>
      </c>
      <c r="B105" s="103">
        <v>5.2408418466304783</v>
      </c>
    </row>
    <row r="106" spans="1:2" ht="14" x14ac:dyDescent="0.3">
      <c r="A106" s="103">
        <v>5.2408418466304783</v>
      </c>
      <c r="B106" s="103">
        <v>5.2408418466304783</v>
      </c>
    </row>
    <row r="107" spans="1:2" ht="14" x14ac:dyDescent="0.3">
      <c r="A107" s="103">
        <v>5.2408418466304783</v>
      </c>
      <c r="B107" s="103">
        <v>5.2408418466304783</v>
      </c>
    </row>
    <row r="108" spans="1:2" ht="14" x14ac:dyDescent="0.3">
      <c r="A108" s="103">
        <v>5.1460231435630881</v>
      </c>
      <c r="B108" s="103">
        <v>5.1460231435630881</v>
      </c>
    </row>
    <row r="109" spans="1:2" ht="14" x14ac:dyDescent="0.3">
      <c r="A109" s="103">
        <v>5.1460231435630881</v>
      </c>
      <c r="B109" s="103">
        <v>5.1460231435630881</v>
      </c>
    </row>
    <row r="110" spans="1:2" ht="14" x14ac:dyDescent="0.3">
      <c r="A110" s="103">
        <v>5.1460231435630881</v>
      </c>
      <c r="B110" s="103">
        <v>5.1460231435630881</v>
      </c>
    </row>
    <row r="111" spans="1:2" ht="14" x14ac:dyDescent="0.3">
      <c r="A111" s="103">
        <v>5.0512044404956971</v>
      </c>
      <c r="B111" s="103">
        <v>5.0512044404956971</v>
      </c>
    </row>
    <row r="112" spans="1:2" ht="14" x14ac:dyDescent="0.3">
      <c r="A112" s="103">
        <v>5.0512044404956971</v>
      </c>
      <c r="B112" s="103">
        <v>5.0512044404956971</v>
      </c>
    </row>
    <row r="113" spans="1:2" ht="14" x14ac:dyDescent="0.3">
      <c r="A113" s="103">
        <v>5.0512044404956971</v>
      </c>
      <c r="B113" s="103">
        <v>5.0512044404956971</v>
      </c>
    </row>
    <row r="114" spans="1:2" ht="14" x14ac:dyDescent="0.3">
      <c r="A114" s="103">
        <v>4.9563857374283078</v>
      </c>
      <c r="B114" s="103">
        <v>4.9563857374283078</v>
      </c>
    </row>
    <row r="115" spans="1:2" ht="14" x14ac:dyDescent="0.3">
      <c r="A115" s="103">
        <v>4.9563857374283078</v>
      </c>
      <c r="B115" s="103">
        <v>4.9563857374283078</v>
      </c>
    </row>
    <row r="116" spans="1:2" ht="14" x14ac:dyDescent="0.3">
      <c r="A116" s="103">
        <v>4.9563857374283078</v>
      </c>
      <c r="B116" s="103">
        <v>4.9563857374283078</v>
      </c>
    </row>
    <row r="117" spans="1:2" ht="14" x14ac:dyDescent="0.3">
      <c r="A117" s="103">
        <v>4.8615670343609168</v>
      </c>
      <c r="B117" s="103">
        <v>4.8615670343609168</v>
      </c>
    </row>
    <row r="118" spans="1:2" ht="14" x14ac:dyDescent="0.3">
      <c r="A118" s="103">
        <v>4.8615670343609168</v>
      </c>
      <c r="B118" s="103">
        <v>4.8615670343609168</v>
      </c>
    </row>
    <row r="119" spans="1:2" ht="14" x14ac:dyDescent="0.3">
      <c r="A119" s="103">
        <v>4.8615670343609168</v>
      </c>
      <c r="B119" s="103">
        <v>4.8615670343609168</v>
      </c>
    </row>
    <row r="120" spans="1:2" ht="14" x14ac:dyDescent="0.3">
      <c r="A120" s="103">
        <v>4.7667483312935257</v>
      </c>
      <c r="B120" s="103">
        <v>4.7667483312935257</v>
      </c>
    </row>
    <row r="121" spans="1:2" ht="14" x14ac:dyDescent="0.3">
      <c r="A121" s="103">
        <v>4.7667483312935257</v>
      </c>
      <c r="B121" s="103">
        <v>4.7667483312935257</v>
      </c>
    </row>
    <row r="122" spans="1:2" ht="14" x14ac:dyDescent="0.3">
      <c r="A122" s="103">
        <v>4.7667483312935257</v>
      </c>
      <c r="B122" s="103">
        <v>4.7667483312935257</v>
      </c>
    </row>
    <row r="123" spans="1:2" ht="14" x14ac:dyDescent="0.3">
      <c r="A123" s="103">
        <v>4.6719296282261356</v>
      </c>
      <c r="B123" s="103">
        <v>4.6719296282261356</v>
      </c>
    </row>
    <row r="124" spans="1:2" ht="14" x14ac:dyDescent="0.3">
      <c r="A124" s="103">
        <v>4.6719296282261356</v>
      </c>
      <c r="B124" s="103">
        <v>4.6719296282261356</v>
      </c>
    </row>
    <row r="125" spans="1:2" ht="14" x14ac:dyDescent="0.3">
      <c r="A125" s="103">
        <v>4.6719296282261356</v>
      </c>
      <c r="B125" s="103">
        <v>4.6719296282261356</v>
      </c>
    </row>
    <row r="126" spans="1:2" ht="14" x14ac:dyDescent="0.3">
      <c r="A126" s="103">
        <v>4.5771109251587454</v>
      </c>
      <c r="B126" s="103">
        <v>4.5771109251587454</v>
      </c>
    </row>
    <row r="127" spans="1:2" ht="14" x14ac:dyDescent="0.3">
      <c r="A127" s="103">
        <v>4.5771109251587454</v>
      </c>
      <c r="B127" s="103">
        <v>4.5771109251587454</v>
      </c>
    </row>
    <row r="128" spans="1:2" ht="14" x14ac:dyDescent="0.3">
      <c r="A128" s="103">
        <v>4.5771109251587454</v>
      </c>
      <c r="B128" s="103">
        <v>4.5771109251587454</v>
      </c>
    </row>
    <row r="129" spans="1:2" ht="14" x14ac:dyDescent="0.3">
      <c r="A129" s="103">
        <v>4.4822922220913544</v>
      </c>
      <c r="B129" s="103">
        <v>4.4822922220913544</v>
      </c>
    </row>
    <row r="130" spans="1:2" ht="14" x14ac:dyDescent="0.3">
      <c r="A130" s="103">
        <v>4.4822922220913544</v>
      </c>
      <c r="B130" s="103">
        <v>4.4822922220913544</v>
      </c>
    </row>
    <row r="131" spans="1:2" ht="14" x14ac:dyDescent="0.3">
      <c r="A131" s="103">
        <v>4.4822922220913544</v>
      </c>
      <c r="B131" s="103">
        <v>4.4822922220913544</v>
      </c>
    </row>
    <row r="132" spans="1:2" ht="14" x14ac:dyDescent="0.3">
      <c r="A132" s="103">
        <v>4.4822922220913544</v>
      </c>
      <c r="B132" s="103">
        <v>4.4822922220913544</v>
      </c>
    </row>
    <row r="133" spans="1:2" ht="14" x14ac:dyDescent="0.3">
      <c r="A133" s="103">
        <v>4.3874735190239642</v>
      </c>
      <c r="B133" s="103">
        <v>4.3874735190239642</v>
      </c>
    </row>
    <row r="134" spans="1:2" ht="14" x14ac:dyDescent="0.3">
      <c r="A134" s="103">
        <v>4.3874735190239642</v>
      </c>
      <c r="B134" s="103">
        <v>4.3874735190239642</v>
      </c>
    </row>
    <row r="135" spans="1:2" ht="14" x14ac:dyDescent="0.3">
      <c r="A135" s="103">
        <v>4.3874735190239642</v>
      </c>
      <c r="B135" s="103">
        <v>4.3874735190239642</v>
      </c>
    </row>
    <row r="136" spans="1:2" ht="14" x14ac:dyDescent="0.3">
      <c r="A136" s="103">
        <v>4.2926548159565741</v>
      </c>
      <c r="B136" s="103">
        <v>4.2926548159565741</v>
      </c>
    </row>
    <row r="137" spans="1:2" ht="14" x14ac:dyDescent="0.3">
      <c r="A137" s="103">
        <v>4.2926548159565741</v>
      </c>
      <c r="B137" s="103">
        <v>4.2926548159565741</v>
      </c>
    </row>
    <row r="138" spans="1:2" ht="14" x14ac:dyDescent="0.3">
      <c r="A138" s="103">
        <v>4.2926548159565741</v>
      </c>
      <c r="B138" s="103">
        <v>4.2926548159565741</v>
      </c>
    </row>
    <row r="139" spans="1:2" ht="14" x14ac:dyDescent="0.3">
      <c r="A139" s="103">
        <v>4.2926548159565741</v>
      </c>
      <c r="B139" s="103">
        <v>4.2926548159565741</v>
      </c>
    </row>
    <row r="140" spans="1:2" ht="14" x14ac:dyDescent="0.3">
      <c r="A140" s="103">
        <v>4.1978361128891839</v>
      </c>
      <c r="B140" s="103">
        <v>4.1978361128891839</v>
      </c>
    </row>
    <row r="141" spans="1:2" ht="14" x14ac:dyDescent="0.3">
      <c r="A141" s="103">
        <v>4.1978361128891839</v>
      </c>
      <c r="B141" s="103">
        <v>4.1978361128891839</v>
      </c>
    </row>
    <row r="142" spans="1:2" ht="14" x14ac:dyDescent="0.3">
      <c r="A142" s="103">
        <v>4.1978361128891839</v>
      </c>
      <c r="B142" s="103">
        <v>4.1978361128891839</v>
      </c>
    </row>
    <row r="143" spans="1:2" ht="14" x14ac:dyDescent="0.3">
      <c r="A143" s="103">
        <v>4.1030174098217937</v>
      </c>
      <c r="B143" s="103">
        <v>4.1030174098217937</v>
      </c>
    </row>
    <row r="144" spans="1:2" ht="14" x14ac:dyDescent="0.3">
      <c r="A144" s="103">
        <v>4.1030174098217937</v>
      </c>
      <c r="B144" s="103">
        <v>4.1030174098217937</v>
      </c>
    </row>
    <row r="145" spans="1:2" ht="14" x14ac:dyDescent="0.3">
      <c r="A145" s="103">
        <v>4.1030174098217937</v>
      </c>
      <c r="B145" s="103">
        <v>4.1030174098217937</v>
      </c>
    </row>
    <row r="146" spans="1:2" ht="14" x14ac:dyDescent="0.3">
      <c r="A146" s="103">
        <v>4.1030174098217937</v>
      </c>
      <c r="B146" s="103">
        <v>4.1030174098217937</v>
      </c>
    </row>
    <row r="147" spans="1:2" ht="14" x14ac:dyDescent="0.3">
      <c r="A147" s="103">
        <v>4.0081987067544027</v>
      </c>
      <c r="B147" s="103">
        <v>4.0081987067544027</v>
      </c>
    </row>
    <row r="148" spans="1:2" ht="14" x14ac:dyDescent="0.3">
      <c r="A148" s="103">
        <v>4.0081987067544027</v>
      </c>
      <c r="B148" s="103">
        <v>4.0081987067544027</v>
      </c>
    </row>
    <row r="149" spans="1:2" ht="14" x14ac:dyDescent="0.3">
      <c r="A149" s="103">
        <v>4.0081987067544027</v>
      </c>
      <c r="B149" s="103">
        <v>4.0081987067544027</v>
      </c>
    </row>
    <row r="150" spans="1:2" ht="14" x14ac:dyDescent="0.3">
      <c r="A150" s="103">
        <v>3.9133800036870121</v>
      </c>
      <c r="B150" s="103">
        <v>3.9133800036870121</v>
      </c>
    </row>
    <row r="151" spans="1:2" ht="14" x14ac:dyDescent="0.3">
      <c r="A151" s="103">
        <v>3.9133800036870121</v>
      </c>
      <c r="B151" s="103">
        <v>3.9133800036870121</v>
      </c>
    </row>
    <row r="152" spans="1:2" ht="14" x14ac:dyDescent="0.3">
      <c r="A152" s="103">
        <v>3.9133800036870121</v>
      </c>
      <c r="B152" s="103">
        <v>3.9133800036870121</v>
      </c>
    </row>
    <row r="153" spans="1:2" ht="14" x14ac:dyDescent="0.3">
      <c r="A153" s="103">
        <v>3.9133800036870121</v>
      </c>
      <c r="B153" s="103">
        <v>3.9133800036870121</v>
      </c>
    </row>
    <row r="154" spans="1:2" ht="14" x14ac:dyDescent="0.3">
      <c r="A154" s="103">
        <v>3.818561300619622</v>
      </c>
      <c r="B154" s="103">
        <v>3.818561300619622</v>
      </c>
    </row>
    <row r="155" spans="1:2" ht="14" x14ac:dyDescent="0.3">
      <c r="A155" s="103">
        <v>3.818561300619622</v>
      </c>
      <c r="B155" s="103">
        <v>3.818561300619622</v>
      </c>
    </row>
    <row r="156" spans="1:2" ht="14" x14ac:dyDescent="0.3">
      <c r="A156" s="103">
        <v>3.818561300619622</v>
      </c>
      <c r="B156" s="103">
        <v>3.818561300619622</v>
      </c>
    </row>
    <row r="157" spans="1:2" ht="14" x14ac:dyDescent="0.3">
      <c r="A157" s="103">
        <v>3.818561300619622</v>
      </c>
      <c r="B157" s="103">
        <v>3.818561300619622</v>
      </c>
    </row>
    <row r="158" spans="1:2" ht="14" x14ac:dyDescent="0.3">
      <c r="A158" s="103">
        <v>3.7237425975522314</v>
      </c>
      <c r="B158" s="103">
        <v>3.7237425975522314</v>
      </c>
    </row>
    <row r="159" spans="1:2" ht="14" x14ac:dyDescent="0.3">
      <c r="A159" s="103">
        <v>3.7237425975522314</v>
      </c>
      <c r="B159" s="103">
        <v>3.7237425975522314</v>
      </c>
    </row>
    <row r="160" spans="1:2" ht="14" x14ac:dyDescent="0.3">
      <c r="A160" s="103">
        <v>3.7237425975522314</v>
      </c>
      <c r="B160" s="103">
        <v>3.7237425975522314</v>
      </c>
    </row>
    <row r="161" spans="1:2" ht="14" x14ac:dyDescent="0.3">
      <c r="A161" s="103">
        <v>3.7237425975522314</v>
      </c>
      <c r="B161" s="103">
        <v>3.7237425975522314</v>
      </c>
    </row>
    <row r="162" spans="1:2" ht="14" x14ac:dyDescent="0.3">
      <c r="A162" s="103">
        <v>3.6289238944848412</v>
      </c>
      <c r="B162" s="103">
        <v>3.6289238944848412</v>
      </c>
    </row>
    <row r="163" spans="1:2" ht="14" x14ac:dyDescent="0.3">
      <c r="A163" s="103">
        <v>3.6289238944848412</v>
      </c>
      <c r="B163" s="103">
        <v>3.6289238944848412</v>
      </c>
    </row>
    <row r="164" spans="1:2" ht="14" x14ac:dyDescent="0.3">
      <c r="A164" s="103">
        <v>3.6289238944848412</v>
      </c>
      <c r="B164" s="103">
        <v>3.6289238944848412</v>
      </c>
    </row>
    <row r="165" spans="1:2" ht="14" x14ac:dyDescent="0.3">
      <c r="A165" s="103">
        <v>3.6289238944848412</v>
      </c>
      <c r="B165" s="103">
        <v>3.6289238944848412</v>
      </c>
    </row>
    <row r="166" spans="1:2" ht="14" x14ac:dyDescent="0.3">
      <c r="A166" s="103">
        <v>3.5341051914174506</v>
      </c>
      <c r="B166" s="103">
        <v>3.5341051914174506</v>
      </c>
    </row>
    <row r="167" spans="1:2" ht="14" x14ac:dyDescent="0.3">
      <c r="A167" s="103">
        <v>3.5341051914174506</v>
      </c>
      <c r="B167" s="103">
        <v>3.5341051914174506</v>
      </c>
    </row>
    <row r="168" spans="1:2" ht="14" x14ac:dyDescent="0.3">
      <c r="A168" s="103">
        <v>3.5341051914174506</v>
      </c>
      <c r="B168" s="103">
        <v>3.5341051914174506</v>
      </c>
    </row>
    <row r="169" spans="1:2" ht="14" x14ac:dyDescent="0.3">
      <c r="A169" s="103">
        <v>3.5341051914174506</v>
      </c>
      <c r="B169" s="103">
        <v>3.5341051914174506</v>
      </c>
    </row>
    <row r="170" spans="1:2" ht="14" x14ac:dyDescent="0.3">
      <c r="A170" s="103">
        <v>3.5341051914174506</v>
      </c>
      <c r="B170" s="103">
        <v>3.5341051914174506</v>
      </c>
    </row>
    <row r="171" spans="1:2" ht="14" x14ac:dyDescent="0.3">
      <c r="A171" s="103">
        <v>3.4392864883500605</v>
      </c>
      <c r="B171" s="103">
        <v>3.4392864883500605</v>
      </c>
    </row>
    <row r="172" spans="1:2" ht="14" x14ac:dyDescent="0.3">
      <c r="A172" s="103">
        <v>3.4392864883500605</v>
      </c>
      <c r="B172" s="103">
        <v>3.4392864883500605</v>
      </c>
    </row>
    <row r="173" spans="1:2" ht="14" x14ac:dyDescent="0.3">
      <c r="A173" s="103">
        <v>3.4392864883500605</v>
      </c>
      <c r="B173" s="103">
        <v>3.4392864883500605</v>
      </c>
    </row>
    <row r="174" spans="1:2" ht="14" x14ac:dyDescent="0.3">
      <c r="A174" s="103">
        <v>3.4392864883500605</v>
      </c>
      <c r="B174" s="103">
        <v>3.4392864883500605</v>
      </c>
    </row>
    <row r="175" spans="1:2" ht="14" x14ac:dyDescent="0.3">
      <c r="A175" s="103">
        <v>3.3444677852826699</v>
      </c>
      <c r="B175" s="103">
        <v>3.3444677852826699</v>
      </c>
    </row>
    <row r="176" spans="1:2" ht="14" x14ac:dyDescent="0.3">
      <c r="A176" s="103">
        <v>3.3444677852826699</v>
      </c>
      <c r="B176" s="103">
        <v>3.3444677852826699</v>
      </c>
    </row>
    <row r="177" spans="1:2" ht="14" x14ac:dyDescent="0.3">
      <c r="A177" s="103">
        <v>3.3444677852826699</v>
      </c>
      <c r="B177" s="103">
        <v>3.3444677852826699</v>
      </c>
    </row>
    <row r="178" spans="1:2" ht="14" x14ac:dyDescent="0.3">
      <c r="A178" s="103">
        <v>3.3444677852826699</v>
      </c>
      <c r="B178" s="103">
        <v>3.3444677852826699</v>
      </c>
    </row>
    <row r="179" spans="1:2" ht="14" x14ac:dyDescent="0.3">
      <c r="A179" s="103">
        <v>3.2496490822152793</v>
      </c>
      <c r="B179" s="103">
        <v>3.2496490822152793</v>
      </c>
    </row>
    <row r="180" spans="1:2" ht="14" x14ac:dyDescent="0.3">
      <c r="A180" s="103">
        <v>3.2496490822152793</v>
      </c>
      <c r="B180" s="103">
        <v>3.2496490822152793</v>
      </c>
    </row>
    <row r="181" spans="1:2" ht="14" x14ac:dyDescent="0.3">
      <c r="A181" s="103">
        <v>3.2496490822152793</v>
      </c>
      <c r="B181" s="103">
        <v>3.2496490822152793</v>
      </c>
    </row>
    <row r="182" spans="1:2" ht="14" x14ac:dyDescent="0.3">
      <c r="A182" s="103">
        <v>3.2496490822152793</v>
      </c>
      <c r="B182" s="103">
        <v>3.2496490822152793</v>
      </c>
    </row>
    <row r="183" spans="1:2" ht="14" x14ac:dyDescent="0.3">
      <c r="A183" s="103">
        <v>3.2496490822152793</v>
      </c>
      <c r="B183" s="103">
        <v>3.2496490822152793</v>
      </c>
    </row>
    <row r="184" spans="1:2" ht="14" x14ac:dyDescent="0.3">
      <c r="A184" s="103">
        <v>3.1548303791478887</v>
      </c>
      <c r="B184" s="103">
        <v>3.1548303791478887</v>
      </c>
    </row>
    <row r="185" spans="1:2" ht="14" x14ac:dyDescent="0.3">
      <c r="A185" s="103">
        <v>3.1548303791478887</v>
      </c>
      <c r="B185" s="103">
        <v>3.1548303791478887</v>
      </c>
    </row>
    <row r="186" spans="1:2" ht="14" x14ac:dyDescent="0.3">
      <c r="A186" s="103">
        <v>3.1548303791478887</v>
      </c>
      <c r="B186" s="103">
        <v>3.1548303791478887</v>
      </c>
    </row>
    <row r="187" spans="1:2" ht="14" x14ac:dyDescent="0.3">
      <c r="A187" s="103">
        <v>3.1548303791478887</v>
      </c>
      <c r="B187" s="103">
        <v>3.1548303791478887</v>
      </c>
    </row>
    <row r="188" spans="1:2" ht="14" x14ac:dyDescent="0.3">
      <c r="A188" s="103">
        <v>3.1548303791478887</v>
      </c>
      <c r="B188" s="103">
        <v>3.1548303791478887</v>
      </c>
    </row>
    <row r="189" spans="1:2" ht="14" x14ac:dyDescent="0.3">
      <c r="A189" s="103">
        <v>3.0600116760804981</v>
      </c>
      <c r="B189" s="103">
        <v>3.0600116760804981</v>
      </c>
    </row>
    <row r="190" spans="1:2" ht="14" x14ac:dyDescent="0.3">
      <c r="A190" s="103">
        <v>3.0600116760804981</v>
      </c>
      <c r="B190" s="103">
        <v>3.0600116760804981</v>
      </c>
    </row>
    <row r="191" spans="1:2" ht="14" x14ac:dyDescent="0.3">
      <c r="A191" s="103">
        <v>3.0600116760804981</v>
      </c>
      <c r="B191" s="103">
        <v>3.0600116760804981</v>
      </c>
    </row>
    <row r="192" spans="1:2" ht="14" x14ac:dyDescent="0.3">
      <c r="A192" s="103">
        <v>3.0600116760804981</v>
      </c>
      <c r="B192" s="103">
        <v>3.0600116760804981</v>
      </c>
    </row>
    <row r="193" spans="1:2" ht="14" x14ac:dyDescent="0.3">
      <c r="A193" s="103">
        <v>3.0600116760804981</v>
      </c>
      <c r="B193" s="103">
        <v>3.0600116760804981</v>
      </c>
    </row>
    <row r="194" spans="1:2" ht="14" x14ac:dyDescent="0.3">
      <c r="A194" s="103">
        <v>2.9651929730131084</v>
      </c>
      <c r="B194" s="103">
        <v>2.9651929730131084</v>
      </c>
    </row>
    <row r="195" spans="1:2" ht="14" x14ac:dyDescent="0.3">
      <c r="A195" s="103">
        <v>2.9651929730131084</v>
      </c>
      <c r="B195" s="103">
        <v>2.9651929730131084</v>
      </c>
    </row>
    <row r="196" spans="1:2" ht="14" x14ac:dyDescent="0.3">
      <c r="A196" s="103">
        <v>2.9651929730131084</v>
      </c>
      <c r="B196" s="103">
        <v>2.9651929730131084</v>
      </c>
    </row>
    <row r="197" spans="1:2" ht="14" x14ac:dyDescent="0.3">
      <c r="A197" s="103">
        <v>2.9651929730131084</v>
      </c>
      <c r="B197" s="103">
        <v>2.9651929730131084</v>
      </c>
    </row>
    <row r="198" spans="1:2" ht="14" x14ac:dyDescent="0.3">
      <c r="A198" s="103">
        <v>2.9651929730131084</v>
      </c>
      <c r="B198" s="103">
        <v>2.9651929730131084</v>
      </c>
    </row>
    <row r="199" spans="1:2" ht="14" x14ac:dyDescent="0.3">
      <c r="A199" s="103">
        <v>2.8703742699457182</v>
      </c>
      <c r="B199" s="103">
        <v>2.8703742699457182</v>
      </c>
    </row>
    <row r="200" spans="1:2" ht="14" x14ac:dyDescent="0.3">
      <c r="A200" s="103">
        <v>2.8703742699457182</v>
      </c>
      <c r="B200" s="103">
        <v>2.8703742699457182</v>
      </c>
    </row>
    <row r="201" spans="1:2" ht="14" x14ac:dyDescent="0.3">
      <c r="A201" s="103">
        <v>2.8703742699457182</v>
      </c>
      <c r="B201" s="103">
        <v>2.8703742699457182</v>
      </c>
    </row>
    <row r="202" spans="1:2" ht="14" x14ac:dyDescent="0.3">
      <c r="A202" s="103">
        <v>2.8703742699457182</v>
      </c>
      <c r="B202" s="103">
        <v>2.8703742699457182</v>
      </c>
    </row>
    <row r="203" spans="1:2" ht="14" x14ac:dyDescent="0.3">
      <c r="A203" s="103">
        <v>2.8703742699457182</v>
      </c>
      <c r="B203" s="103">
        <v>2.8703742699457182</v>
      </c>
    </row>
    <row r="204" spans="1:2" ht="14" x14ac:dyDescent="0.3">
      <c r="A204" s="103">
        <v>2.7755555668783276</v>
      </c>
      <c r="B204" s="103">
        <v>2.7755555668783276</v>
      </c>
    </row>
    <row r="205" spans="1:2" ht="14" x14ac:dyDescent="0.3">
      <c r="A205" s="103">
        <v>2.7755555668783276</v>
      </c>
      <c r="B205" s="103">
        <v>2.7755555668783276</v>
      </c>
    </row>
    <row r="206" spans="1:2" ht="14" x14ac:dyDescent="0.3">
      <c r="A206" s="103">
        <v>2.7755555668783276</v>
      </c>
      <c r="B206" s="103">
        <v>2.7755555668783276</v>
      </c>
    </row>
    <row r="207" spans="1:2" ht="14" x14ac:dyDescent="0.3">
      <c r="A207" s="103">
        <v>2.7755555668783276</v>
      </c>
      <c r="B207" s="103">
        <v>2.7755555668783276</v>
      </c>
    </row>
    <row r="208" spans="1:2" ht="14" x14ac:dyDescent="0.3">
      <c r="A208" s="103">
        <v>2.7755555668783276</v>
      </c>
      <c r="B208" s="103">
        <v>2.7755555668783276</v>
      </c>
    </row>
    <row r="209" spans="1:2" ht="14" x14ac:dyDescent="0.3">
      <c r="A209" s="103">
        <v>2.680736863810937</v>
      </c>
      <c r="B209" s="103">
        <v>2.680736863810937</v>
      </c>
    </row>
    <row r="210" spans="1:2" ht="14" x14ac:dyDescent="0.3">
      <c r="A210" s="103">
        <v>2.680736863810937</v>
      </c>
      <c r="B210" s="103">
        <v>2.680736863810937</v>
      </c>
    </row>
    <row r="211" spans="1:2" ht="14" x14ac:dyDescent="0.3">
      <c r="A211" s="103">
        <v>2.680736863810937</v>
      </c>
      <c r="B211" s="103">
        <v>2.680736863810937</v>
      </c>
    </row>
    <row r="212" spans="1:2" ht="14" x14ac:dyDescent="0.3">
      <c r="A212" s="103">
        <v>2.680736863810937</v>
      </c>
      <c r="B212" s="103">
        <v>2.680736863810937</v>
      </c>
    </row>
    <row r="213" spans="1:2" ht="14" x14ac:dyDescent="0.3">
      <c r="A213" s="103">
        <v>2.680736863810937</v>
      </c>
      <c r="B213" s="103">
        <v>2.680736863810937</v>
      </c>
    </row>
    <row r="214" spans="1:2" ht="14" x14ac:dyDescent="0.3">
      <c r="A214" s="103">
        <v>2.680736863810937</v>
      </c>
      <c r="B214" s="103">
        <v>2.680736863810937</v>
      </c>
    </row>
    <row r="215" spans="1:2" ht="14" x14ac:dyDescent="0.3">
      <c r="A215" s="103">
        <v>2.5859181607435469</v>
      </c>
      <c r="B215" s="103">
        <v>2.5859181607435469</v>
      </c>
    </row>
    <row r="216" spans="1:2" ht="14" x14ac:dyDescent="0.3">
      <c r="A216" s="103">
        <v>2.5859181607435469</v>
      </c>
      <c r="B216" s="103">
        <v>2.5859181607435469</v>
      </c>
    </row>
    <row r="217" spans="1:2" ht="14" x14ac:dyDescent="0.3">
      <c r="A217" s="103">
        <v>2.5859181607435469</v>
      </c>
      <c r="B217" s="103">
        <v>2.5859181607435469</v>
      </c>
    </row>
    <row r="218" spans="1:2" ht="14" x14ac:dyDescent="0.3">
      <c r="A218" s="103">
        <v>2.5859181607435469</v>
      </c>
      <c r="B218" s="103">
        <v>2.5859181607435469</v>
      </c>
    </row>
    <row r="219" spans="1:2" ht="14" x14ac:dyDescent="0.3">
      <c r="A219" s="103">
        <v>2.5859181607435469</v>
      </c>
      <c r="B219" s="103">
        <v>2.5859181607435469</v>
      </c>
    </row>
    <row r="220" spans="1:2" ht="14" x14ac:dyDescent="0.3">
      <c r="A220" s="103">
        <v>2.5859181607435469</v>
      </c>
      <c r="B220" s="103">
        <v>2.5859181607435469</v>
      </c>
    </row>
    <row r="221" spans="1:2" ht="14" x14ac:dyDescent="0.3">
      <c r="A221" s="103">
        <v>2.4910994576761563</v>
      </c>
      <c r="B221" s="103">
        <v>2.4910994576761563</v>
      </c>
    </row>
    <row r="222" spans="1:2" ht="14" x14ac:dyDescent="0.3">
      <c r="A222" s="103">
        <v>2.4910994576761563</v>
      </c>
      <c r="B222" s="103">
        <v>2.4910994576761563</v>
      </c>
    </row>
    <row r="223" spans="1:2" ht="14" x14ac:dyDescent="0.3">
      <c r="A223" s="103">
        <v>2.4910994576761563</v>
      </c>
      <c r="B223" s="103">
        <v>2.4910994576761563</v>
      </c>
    </row>
    <row r="224" spans="1:2" ht="14" x14ac:dyDescent="0.3">
      <c r="A224" s="103">
        <v>2.4910994576761563</v>
      </c>
      <c r="B224" s="103">
        <v>2.4910994576761563</v>
      </c>
    </row>
    <row r="225" spans="1:2" ht="14" x14ac:dyDescent="0.3">
      <c r="A225" s="103">
        <v>2.4910994576761563</v>
      </c>
      <c r="B225" s="103">
        <v>2.4910994576761563</v>
      </c>
    </row>
    <row r="226" spans="1:2" ht="14" x14ac:dyDescent="0.3">
      <c r="A226" s="103">
        <v>2.4910994576761563</v>
      </c>
      <c r="B226" s="103">
        <v>2.4910994576761563</v>
      </c>
    </row>
    <row r="227" spans="1:2" ht="14" x14ac:dyDescent="0.3">
      <c r="A227" s="103">
        <v>2.3962807546087657</v>
      </c>
      <c r="B227" s="103">
        <v>2.3962807546087657</v>
      </c>
    </row>
    <row r="228" spans="1:2" ht="14" x14ac:dyDescent="0.3">
      <c r="A228" s="103">
        <v>2.3962807546087657</v>
      </c>
      <c r="B228" s="103">
        <v>2.3962807546087657</v>
      </c>
    </row>
    <row r="229" spans="1:2" ht="14" x14ac:dyDescent="0.3">
      <c r="A229" s="103">
        <v>2.3962807546087657</v>
      </c>
      <c r="B229" s="103">
        <v>2.3962807546087657</v>
      </c>
    </row>
    <row r="230" spans="1:2" ht="14" x14ac:dyDescent="0.3">
      <c r="A230" s="103">
        <v>2.3962807546087657</v>
      </c>
      <c r="B230" s="103">
        <v>2.3962807546087657</v>
      </c>
    </row>
    <row r="231" spans="1:2" ht="14" x14ac:dyDescent="0.3">
      <c r="A231" s="103">
        <v>2.3962807546087657</v>
      </c>
      <c r="B231" s="103">
        <v>2.3962807546087657</v>
      </c>
    </row>
    <row r="232" spans="1:2" ht="14" x14ac:dyDescent="0.3">
      <c r="A232" s="103">
        <v>2.3962807546087657</v>
      </c>
      <c r="B232" s="103">
        <v>2.3962807546087657</v>
      </c>
    </row>
    <row r="233" spans="1:2" ht="14" x14ac:dyDescent="0.3">
      <c r="A233" s="103">
        <v>2.3014620515413751</v>
      </c>
      <c r="B233" s="103">
        <v>2.3014620515413751</v>
      </c>
    </row>
    <row r="234" spans="1:2" ht="14" x14ac:dyDescent="0.3">
      <c r="A234" s="103">
        <v>2.3014620515413751</v>
      </c>
      <c r="B234" s="103">
        <v>2.3014620515413751</v>
      </c>
    </row>
    <row r="235" spans="1:2" ht="14" x14ac:dyDescent="0.3">
      <c r="A235" s="103">
        <v>2.3014620515413751</v>
      </c>
      <c r="B235" s="103">
        <v>2.3014620515413751</v>
      </c>
    </row>
    <row r="236" spans="1:2" ht="14" x14ac:dyDescent="0.3">
      <c r="A236" s="103">
        <v>2.3014620515413751</v>
      </c>
      <c r="B236" s="103">
        <v>2.3014620515413751</v>
      </c>
    </row>
    <row r="237" spans="1:2" ht="14" x14ac:dyDescent="0.3">
      <c r="A237" s="103">
        <v>2.3014620515413751</v>
      </c>
      <c r="B237" s="103">
        <v>2.3014620515413751</v>
      </c>
    </row>
    <row r="238" spans="1:2" ht="14" x14ac:dyDescent="0.3">
      <c r="A238" s="103">
        <v>2.3014620515413751</v>
      </c>
      <c r="B238" s="103">
        <v>2.3014620515413751</v>
      </c>
    </row>
    <row r="239" spans="1:2" ht="14" x14ac:dyDescent="0.3">
      <c r="A239" s="103">
        <v>2.2066433484739849</v>
      </c>
      <c r="B239" s="103">
        <v>2.2066433484739849</v>
      </c>
    </row>
    <row r="240" spans="1:2" ht="14" x14ac:dyDescent="0.3">
      <c r="A240" s="103">
        <v>2.2066433484739849</v>
      </c>
      <c r="B240" s="103">
        <v>2.2066433484739849</v>
      </c>
    </row>
    <row r="241" spans="1:2" ht="14" x14ac:dyDescent="0.3">
      <c r="A241" s="103">
        <v>2.2066433484739849</v>
      </c>
      <c r="B241" s="103">
        <v>2.2066433484739849</v>
      </c>
    </row>
    <row r="242" spans="1:2" ht="14" x14ac:dyDescent="0.3">
      <c r="A242" s="103">
        <v>2.2066433484739849</v>
      </c>
      <c r="B242" s="103">
        <v>2.2066433484739849</v>
      </c>
    </row>
    <row r="243" spans="1:2" ht="14" x14ac:dyDescent="0.3">
      <c r="A243" s="103">
        <v>2.2066433484739849</v>
      </c>
      <c r="B243" s="103">
        <v>2.2066433484739849</v>
      </c>
    </row>
    <row r="244" spans="1:2" ht="14" x14ac:dyDescent="0.3">
      <c r="A244" s="103">
        <v>2.2066433484739849</v>
      </c>
      <c r="B244" s="103">
        <v>2.2066433484739849</v>
      </c>
    </row>
    <row r="245" spans="1:2" ht="14" x14ac:dyDescent="0.3">
      <c r="A245" s="103">
        <v>2.2066433484739849</v>
      </c>
      <c r="B245" s="103">
        <v>2.2066433484739849</v>
      </c>
    </row>
    <row r="246" spans="1:2" ht="14" x14ac:dyDescent="0.3">
      <c r="A246" s="103">
        <v>2.1118246454065948</v>
      </c>
      <c r="B246" s="103">
        <v>2.1118246454065948</v>
      </c>
    </row>
    <row r="247" spans="1:2" ht="14" x14ac:dyDescent="0.3">
      <c r="A247" s="103">
        <v>2.1118246454065948</v>
      </c>
      <c r="B247" s="103">
        <v>2.1118246454065948</v>
      </c>
    </row>
    <row r="248" spans="1:2" ht="14" x14ac:dyDescent="0.3">
      <c r="A248" s="103">
        <v>2.1118246454065948</v>
      </c>
      <c r="B248" s="103">
        <v>2.1118246454065948</v>
      </c>
    </row>
    <row r="249" spans="1:2" ht="14" x14ac:dyDescent="0.3">
      <c r="A249" s="103">
        <v>2.1118246454065948</v>
      </c>
      <c r="B249" s="103">
        <v>2.1118246454065948</v>
      </c>
    </row>
    <row r="250" spans="1:2" ht="14" x14ac:dyDescent="0.3">
      <c r="A250" s="103">
        <v>2.1118246454065948</v>
      </c>
      <c r="B250" s="103">
        <v>2.1118246454065948</v>
      </c>
    </row>
    <row r="251" spans="1:2" ht="14" x14ac:dyDescent="0.3">
      <c r="A251" s="103">
        <v>2.1118246454065948</v>
      </c>
      <c r="B251" s="103">
        <v>2.1118246454065948</v>
      </c>
    </row>
    <row r="252" spans="1:2" ht="14" x14ac:dyDescent="0.3">
      <c r="A252" s="103">
        <v>2.1118246454065948</v>
      </c>
      <c r="B252" s="103">
        <v>2.1118246454065948</v>
      </c>
    </row>
    <row r="253" spans="1:2" ht="14" x14ac:dyDescent="0.3">
      <c r="A253" s="103">
        <v>2.0170059423392042</v>
      </c>
      <c r="B253" s="103">
        <v>2.0170059423392042</v>
      </c>
    </row>
    <row r="254" spans="1:2" ht="14" x14ac:dyDescent="0.3">
      <c r="A254" s="103">
        <v>2.0170059423392042</v>
      </c>
      <c r="B254" s="103">
        <v>2.0170059423392042</v>
      </c>
    </row>
    <row r="255" spans="1:2" ht="14" x14ac:dyDescent="0.3">
      <c r="A255" s="103">
        <v>2.0170059423392042</v>
      </c>
      <c r="B255" s="103">
        <v>2.0170059423392042</v>
      </c>
    </row>
    <row r="256" spans="1:2" ht="14" x14ac:dyDescent="0.3">
      <c r="A256" s="103">
        <v>2.0170059423392042</v>
      </c>
      <c r="B256" s="103">
        <v>2.0170059423392042</v>
      </c>
    </row>
    <row r="257" spans="1:2" ht="14" x14ac:dyDescent="0.3">
      <c r="A257" s="103">
        <v>2.0170059423392042</v>
      </c>
      <c r="B257" s="103">
        <v>2.0170059423392042</v>
      </c>
    </row>
    <row r="258" spans="1:2" ht="14" x14ac:dyDescent="0.3">
      <c r="A258" s="103">
        <v>2.0170059423392042</v>
      </c>
      <c r="B258" s="103">
        <v>2.0170059423392042</v>
      </c>
    </row>
    <row r="259" spans="1:2" ht="14" x14ac:dyDescent="0.3">
      <c r="A259" s="103">
        <v>2.0170059423392042</v>
      </c>
      <c r="B259" s="103">
        <v>2.0170059423392042</v>
      </c>
    </row>
    <row r="260" spans="1:2" ht="14" x14ac:dyDescent="0.3">
      <c r="A260" s="103">
        <v>2.0170059423392042</v>
      </c>
      <c r="B260" s="103">
        <v>2.0170059423392042</v>
      </c>
    </row>
    <row r="261" spans="1:2" ht="14" x14ac:dyDescent="0.3">
      <c r="A261" s="103">
        <v>1.9221872392718138</v>
      </c>
      <c r="B261" s="103">
        <v>1.9221872392718138</v>
      </c>
    </row>
    <row r="262" spans="1:2" ht="14" x14ac:dyDescent="0.3">
      <c r="A262" s="103">
        <v>1.9221872392718138</v>
      </c>
      <c r="B262" s="103">
        <v>1.9221872392718138</v>
      </c>
    </row>
    <row r="263" spans="1:2" ht="14" x14ac:dyDescent="0.3">
      <c r="A263" s="103">
        <v>1.9221872392718138</v>
      </c>
      <c r="B263" s="103">
        <v>1.9221872392718138</v>
      </c>
    </row>
    <row r="264" spans="1:2" ht="14" x14ac:dyDescent="0.3">
      <c r="A264" s="103">
        <v>1.9221872392718138</v>
      </c>
      <c r="B264" s="103">
        <v>1.9221872392718138</v>
      </c>
    </row>
    <row r="265" spans="1:2" ht="14" x14ac:dyDescent="0.3">
      <c r="A265" s="103">
        <v>1.9221872392718138</v>
      </c>
      <c r="B265" s="103">
        <v>1.9221872392718138</v>
      </c>
    </row>
    <row r="266" spans="1:2" ht="14" x14ac:dyDescent="0.3">
      <c r="A266" s="103">
        <v>1.9221872392718138</v>
      </c>
      <c r="B266" s="103">
        <v>1.9221872392718138</v>
      </c>
    </row>
    <row r="267" spans="1:2" ht="14" x14ac:dyDescent="0.3">
      <c r="A267" s="103">
        <v>1.9221872392718138</v>
      </c>
      <c r="B267" s="103">
        <v>1.9221872392718138</v>
      </c>
    </row>
    <row r="268" spans="1:2" ht="14" x14ac:dyDescent="0.3">
      <c r="A268" s="103">
        <v>1.827368536204423</v>
      </c>
      <c r="B268" s="103">
        <v>1.827368536204423</v>
      </c>
    </row>
    <row r="269" spans="1:2" ht="14" x14ac:dyDescent="0.3">
      <c r="A269" s="103">
        <v>1.827368536204423</v>
      </c>
      <c r="B269" s="103">
        <v>1.827368536204423</v>
      </c>
    </row>
    <row r="270" spans="1:2" ht="14" x14ac:dyDescent="0.3">
      <c r="A270" s="103">
        <v>1.827368536204423</v>
      </c>
      <c r="B270" s="103">
        <v>1.827368536204423</v>
      </c>
    </row>
    <row r="271" spans="1:2" ht="14" x14ac:dyDescent="0.3">
      <c r="A271" s="103">
        <v>1.827368536204423</v>
      </c>
      <c r="B271" s="103">
        <v>1.827368536204423</v>
      </c>
    </row>
    <row r="272" spans="1:2" ht="14" x14ac:dyDescent="0.3">
      <c r="A272" s="103">
        <v>1.827368536204423</v>
      </c>
      <c r="B272" s="103">
        <v>1.827368536204423</v>
      </c>
    </row>
    <row r="273" spans="1:2" ht="14" x14ac:dyDescent="0.3">
      <c r="A273" s="103">
        <v>1.827368536204423</v>
      </c>
      <c r="B273" s="103">
        <v>1.827368536204423</v>
      </c>
    </row>
    <row r="274" spans="1:2" ht="14" x14ac:dyDescent="0.3">
      <c r="A274" s="103">
        <v>1.827368536204423</v>
      </c>
      <c r="B274" s="103">
        <v>1.827368536204423</v>
      </c>
    </row>
    <row r="275" spans="1:2" ht="14" x14ac:dyDescent="0.3">
      <c r="A275" s="103">
        <v>1.827368536204423</v>
      </c>
      <c r="B275" s="103">
        <v>1.827368536204423</v>
      </c>
    </row>
    <row r="276" spans="1:2" ht="14" x14ac:dyDescent="0.3">
      <c r="A276" s="103">
        <v>1.827368536204423</v>
      </c>
      <c r="B276" s="103">
        <v>1.827368536204423</v>
      </c>
    </row>
    <row r="277" spans="1:2" ht="14" x14ac:dyDescent="0.3">
      <c r="A277" s="103">
        <v>1.7325498331370326</v>
      </c>
      <c r="B277" s="103">
        <v>1.7325498331370326</v>
      </c>
    </row>
    <row r="278" spans="1:2" ht="14" x14ac:dyDescent="0.3">
      <c r="A278" s="103">
        <v>1.7325498331370326</v>
      </c>
      <c r="B278" s="103">
        <v>1.7325498331370326</v>
      </c>
    </row>
    <row r="279" spans="1:2" ht="14" x14ac:dyDescent="0.3">
      <c r="A279" s="103">
        <v>1.7325498331370326</v>
      </c>
      <c r="B279" s="103">
        <v>1.7325498331370326</v>
      </c>
    </row>
    <row r="280" spans="1:2" ht="14" x14ac:dyDescent="0.3">
      <c r="A280" s="103">
        <v>1.7325498331370326</v>
      </c>
      <c r="B280" s="103">
        <v>1.7325498331370326</v>
      </c>
    </row>
    <row r="281" spans="1:2" ht="14" x14ac:dyDescent="0.3">
      <c r="A281" s="103">
        <v>1.7325498331370326</v>
      </c>
      <c r="B281" s="103">
        <v>1.7325498331370326</v>
      </c>
    </row>
    <row r="282" spans="1:2" ht="14" x14ac:dyDescent="0.3">
      <c r="A282" s="103">
        <v>1.7325498331370326</v>
      </c>
      <c r="B282" s="103">
        <v>1.7325498331370326</v>
      </c>
    </row>
    <row r="283" spans="1:2" ht="14" x14ac:dyDescent="0.3">
      <c r="A283" s="103">
        <v>1.7325498331370326</v>
      </c>
      <c r="B283" s="103">
        <v>1.7325498331370326</v>
      </c>
    </row>
    <row r="284" spans="1:2" ht="14" x14ac:dyDescent="0.3">
      <c r="A284" s="103">
        <v>1.7325498331370326</v>
      </c>
      <c r="B284" s="103">
        <v>1.7325498331370326</v>
      </c>
    </row>
    <row r="285" spans="1:2" ht="14" x14ac:dyDescent="0.3">
      <c r="A285" s="103">
        <v>1.6377311300696422</v>
      </c>
      <c r="B285" s="103">
        <v>1.6377311300696422</v>
      </c>
    </row>
    <row r="286" spans="1:2" ht="14" x14ac:dyDescent="0.3">
      <c r="A286" s="103">
        <v>1.6377311300696422</v>
      </c>
      <c r="B286" s="103">
        <v>1.6377311300696422</v>
      </c>
    </row>
    <row r="287" spans="1:2" ht="14" x14ac:dyDescent="0.3">
      <c r="A287" s="103">
        <v>1.6377311300696422</v>
      </c>
      <c r="B287" s="103">
        <v>1.6377311300696422</v>
      </c>
    </row>
    <row r="288" spans="1:2" ht="14" x14ac:dyDescent="0.3">
      <c r="A288" s="103">
        <v>1.6377311300696422</v>
      </c>
      <c r="B288" s="103">
        <v>1.6377311300696422</v>
      </c>
    </row>
    <row r="289" spans="1:2" ht="14" x14ac:dyDescent="0.3">
      <c r="A289" s="103">
        <v>1.6377311300696422</v>
      </c>
      <c r="B289" s="103">
        <v>1.6377311300696422</v>
      </c>
    </row>
    <row r="290" spans="1:2" ht="14" x14ac:dyDescent="0.3">
      <c r="A290" s="103">
        <v>1.6377311300696422</v>
      </c>
      <c r="B290" s="103">
        <v>1.6377311300696422</v>
      </c>
    </row>
    <row r="291" spans="1:2" ht="14" x14ac:dyDescent="0.3">
      <c r="A291" s="103">
        <v>1.6377311300696422</v>
      </c>
      <c r="B291" s="103">
        <v>1.6377311300696422</v>
      </c>
    </row>
    <row r="292" spans="1:2" ht="14" x14ac:dyDescent="0.3">
      <c r="A292" s="103">
        <v>1.6377311300696422</v>
      </c>
      <c r="B292" s="103">
        <v>1.6377311300696422</v>
      </c>
    </row>
    <row r="293" spans="1:2" ht="14" x14ac:dyDescent="0.3">
      <c r="A293" s="103">
        <v>1.6377311300696422</v>
      </c>
      <c r="B293" s="103">
        <v>1.6377311300696422</v>
      </c>
    </row>
    <row r="294" spans="1:2" ht="14" x14ac:dyDescent="0.3">
      <c r="A294" s="103">
        <v>1.5429124270022521</v>
      </c>
      <c r="B294" s="103">
        <v>1.5429124270022521</v>
      </c>
    </row>
    <row r="295" spans="1:2" ht="14" x14ac:dyDescent="0.3">
      <c r="A295" s="103">
        <v>1.5429124270022521</v>
      </c>
      <c r="B295" s="103">
        <v>1.5429124270022521</v>
      </c>
    </row>
    <row r="296" spans="1:2" ht="14" x14ac:dyDescent="0.3">
      <c r="A296" s="103">
        <v>1.5429124270022521</v>
      </c>
      <c r="B296" s="103">
        <v>1.5429124270022521</v>
      </c>
    </row>
    <row r="297" spans="1:2" ht="14" x14ac:dyDescent="0.3">
      <c r="A297" s="103">
        <v>1.5429124270022521</v>
      </c>
      <c r="B297" s="103">
        <v>1.5429124270022521</v>
      </c>
    </row>
    <row r="298" spans="1:2" ht="14" x14ac:dyDescent="0.3">
      <c r="A298" s="103">
        <v>1.5429124270022521</v>
      </c>
      <c r="B298" s="103">
        <v>1.5429124270022521</v>
      </c>
    </row>
    <row r="299" spans="1:2" ht="14" x14ac:dyDescent="0.3">
      <c r="A299" s="103">
        <v>1.5429124270022521</v>
      </c>
      <c r="B299" s="103">
        <v>1.5429124270022521</v>
      </c>
    </row>
    <row r="300" spans="1:2" ht="14" x14ac:dyDescent="0.3">
      <c r="A300" s="103">
        <v>1.5429124270022521</v>
      </c>
      <c r="B300" s="103">
        <v>1.5429124270022521</v>
      </c>
    </row>
    <row r="301" spans="1:2" ht="14" x14ac:dyDescent="0.3">
      <c r="A301" s="103">
        <v>1.5429124270022521</v>
      </c>
      <c r="B301" s="103">
        <v>1.5429124270022521</v>
      </c>
    </row>
    <row r="302" spans="1:2" ht="14" x14ac:dyDescent="0.3">
      <c r="A302" s="103">
        <v>1.5429124270022521</v>
      </c>
      <c r="B302" s="103">
        <v>1.5429124270022521</v>
      </c>
    </row>
    <row r="303" spans="1:2" ht="14" x14ac:dyDescent="0.3">
      <c r="A303" s="103">
        <v>1.5429124270022521</v>
      </c>
      <c r="B303" s="103">
        <v>1.5429124270022521</v>
      </c>
    </row>
    <row r="304" spans="1:2" ht="14" x14ac:dyDescent="0.3">
      <c r="A304" s="103">
        <v>1.4480937239348617</v>
      </c>
      <c r="B304" s="103">
        <v>1.4480937239348617</v>
      </c>
    </row>
    <row r="305" spans="1:2" ht="14" x14ac:dyDescent="0.3">
      <c r="A305" s="103">
        <v>1.4480937239348617</v>
      </c>
      <c r="B305" s="103">
        <v>1.4480937239348617</v>
      </c>
    </row>
    <row r="306" spans="1:2" ht="14" x14ac:dyDescent="0.3">
      <c r="A306" s="103">
        <v>1.4480937239348617</v>
      </c>
      <c r="B306" s="103">
        <v>1.4480937239348617</v>
      </c>
    </row>
    <row r="307" spans="1:2" ht="14" x14ac:dyDescent="0.3">
      <c r="A307" s="103">
        <v>1.4480937239348617</v>
      </c>
      <c r="B307" s="103">
        <v>1.4480937239348617</v>
      </c>
    </row>
    <row r="308" spans="1:2" ht="14" x14ac:dyDescent="0.3">
      <c r="A308" s="103">
        <v>1.4480937239348617</v>
      </c>
      <c r="B308" s="103">
        <v>1.4480937239348617</v>
      </c>
    </row>
    <row r="309" spans="1:2" ht="14" x14ac:dyDescent="0.3">
      <c r="A309" s="103">
        <v>1.4480937239348617</v>
      </c>
      <c r="B309" s="103">
        <v>1.4480937239348617</v>
      </c>
    </row>
    <row r="310" spans="1:2" ht="14" x14ac:dyDescent="0.3">
      <c r="A310" s="103">
        <v>1.4480937239348617</v>
      </c>
      <c r="B310" s="103">
        <v>1.4480937239348617</v>
      </c>
    </row>
    <row r="311" spans="1:2" ht="14" x14ac:dyDescent="0.3">
      <c r="A311" s="103">
        <v>1.4480937239348617</v>
      </c>
      <c r="B311" s="103">
        <v>1.4480937239348617</v>
      </c>
    </row>
    <row r="312" spans="1:2" ht="14" x14ac:dyDescent="0.3">
      <c r="A312" s="103">
        <v>1.4480937239348617</v>
      </c>
      <c r="B312" s="103">
        <v>1.4480937239348617</v>
      </c>
    </row>
    <row r="313" spans="1:2" ht="14" x14ac:dyDescent="0.3">
      <c r="A313" s="103">
        <v>1.4480937239348617</v>
      </c>
      <c r="B313" s="103">
        <v>1.4480937239348617</v>
      </c>
    </row>
    <row r="314" spans="1:2" ht="14" x14ac:dyDescent="0.3">
      <c r="A314" s="103">
        <v>1.3532750208674715</v>
      </c>
      <c r="B314" s="103">
        <v>1.3532750208674715</v>
      </c>
    </row>
    <row r="315" spans="1:2" ht="14" x14ac:dyDescent="0.3">
      <c r="A315" s="103">
        <v>1.3532750208674715</v>
      </c>
      <c r="B315" s="103">
        <v>1.3532750208674715</v>
      </c>
    </row>
    <row r="316" spans="1:2" ht="14" x14ac:dyDescent="0.3">
      <c r="A316" s="103">
        <v>1.3532750208674715</v>
      </c>
      <c r="B316" s="103">
        <v>1.3532750208674715</v>
      </c>
    </row>
    <row r="317" spans="1:2" ht="14" x14ac:dyDescent="0.3">
      <c r="A317" s="103">
        <v>1.3532750208674715</v>
      </c>
      <c r="B317" s="103">
        <v>1.3532750208674715</v>
      </c>
    </row>
    <row r="318" spans="1:2" ht="14" x14ac:dyDescent="0.3">
      <c r="A318" s="103">
        <v>1.3532750208674715</v>
      </c>
      <c r="B318" s="103">
        <v>1.3532750208674715</v>
      </c>
    </row>
    <row r="319" spans="1:2" ht="14" x14ac:dyDescent="0.3">
      <c r="A319" s="103">
        <v>1.3532750208674715</v>
      </c>
      <c r="B319" s="103">
        <v>1.3532750208674715</v>
      </c>
    </row>
    <row r="320" spans="1:2" ht="14" x14ac:dyDescent="0.3">
      <c r="A320" s="103">
        <v>1.3532750208674715</v>
      </c>
      <c r="B320" s="103">
        <v>1.3532750208674715</v>
      </c>
    </row>
    <row r="321" spans="1:2" ht="14" x14ac:dyDescent="0.3">
      <c r="A321" s="103">
        <v>1.3532750208674715</v>
      </c>
      <c r="B321" s="103">
        <v>1.3532750208674715</v>
      </c>
    </row>
    <row r="322" spans="1:2" ht="14" x14ac:dyDescent="0.3">
      <c r="A322" s="103">
        <v>1.3532750208674715</v>
      </c>
      <c r="B322" s="103">
        <v>1.3532750208674715</v>
      </c>
    </row>
    <row r="323" spans="1:2" ht="14" x14ac:dyDescent="0.3">
      <c r="A323" s="103">
        <v>1.3532750208674715</v>
      </c>
      <c r="B323" s="103">
        <v>1.3532750208674715</v>
      </c>
    </row>
    <row r="324" spans="1:2" ht="14" x14ac:dyDescent="0.3">
      <c r="A324" s="103">
        <v>1.3532750208674715</v>
      </c>
      <c r="B324" s="103">
        <v>1.3532750208674715</v>
      </c>
    </row>
    <row r="325" spans="1:2" ht="14" x14ac:dyDescent="0.3">
      <c r="A325" s="103">
        <v>1.2584563178000812</v>
      </c>
      <c r="B325" s="103">
        <v>1.2584563178000812</v>
      </c>
    </row>
    <row r="326" spans="1:2" ht="14" x14ac:dyDescent="0.3">
      <c r="A326" s="103">
        <v>1.2584563178000812</v>
      </c>
      <c r="B326" s="103">
        <v>1.2584563178000812</v>
      </c>
    </row>
    <row r="327" spans="1:2" ht="14" x14ac:dyDescent="0.3">
      <c r="A327" s="103">
        <v>1.2584563178000812</v>
      </c>
      <c r="B327" s="103">
        <v>1.2584563178000812</v>
      </c>
    </row>
    <row r="328" spans="1:2" ht="14" x14ac:dyDescent="0.3">
      <c r="A328" s="103">
        <v>1.2584563178000812</v>
      </c>
      <c r="B328" s="103">
        <v>1.2584563178000812</v>
      </c>
    </row>
    <row r="329" spans="1:2" ht="14" x14ac:dyDescent="0.3">
      <c r="A329" s="103">
        <v>1.2584563178000812</v>
      </c>
      <c r="B329" s="103">
        <v>1.2584563178000812</v>
      </c>
    </row>
    <row r="330" spans="1:2" ht="14" x14ac:dyDescent="0.3">
      <c r="A330" s="103">
        <v>1.2584563178000812</v>
      </c>
      <c r="B330" s="103">
        <v>1.2584563178000812</v>
      </c>
    </row>
    <row r="331" spans="1:2" ht="14" x14ac:dyDescent="0.3">
      <c r="A331" s="103">
        <v>1.2584563178000812</v>
      </c>
      <c r="B331" s="103">
        <v>1.2584563178000812</v>
      </c>
    </row>
    <row r="332" spans="1:2" ht="14" x14ac:dyDescent="0.3">
      <c r="A332" s="103">
        <v>1.2584563178000812</v>
      </c>
      <c r="B332" s="103">
        <v>1.2584563178000812</v>
      </c>
    </row>
    <row r="333" spans="1:2" ht="14" x14ac:dyDescent="0.3">
      <c r="A333" s="103">
        <v>1.2584563178000812</v>
      </c>
      <c r="B333" s="103">
        <v>1.2584563178000812</v>
      </c>
    </row>
    <row r="334" spans="1:2" ht="14" x14ac:dyDescent="0.3">
      <c r="A334" s="103">
        <v>1.2584563178000812</v>
      </c>
      <c r="B334" s="103">
        <v>1.2584563178000812</v>
      </c>
    </row>
    <row r="335" spans="1:2" ht="14" x14ac:dyDescent="0.3">
      <c r="A335" s="103">
        <v>1.2584563178000812</v>
      </c>
      <c r="B335" s="103">
        <v>1.2584563178000812</v>
      </c>
    </row>
    <row r="336" spans="1:2" ht="14" x14ac:dyDescent="0.3">
      <c r="A336" s="103">
        <v>1.2584563178000812</v>
      </c>
      <c r="B336" s="103">
        <v>1.2584563178000812</v>
      </c>
    </row>
    <row r="337" spans="1:2" ht="14" x14ac:dyDescent="0.3">
      <c r="A337" s="103">
        <v>1.1636376147326908</v>
      </c>
      <c r="B337" s="103">
        <v>1.1636376147326908</v>
      </c>
    </row>
    <row r="338" spans="1:2" ht="14" x14ac:dyDescent="0.3">
      <c r="A338" s="103">
        <v>1.1636376147326908</v>
      </c>
      <c r="B338" s="103">
        <v>1.1636376147326908</v>
      </c>
    </row>
    <row r="339" spans="1:2" ht="14" x14ac:dyDescent="0.3">
      <c r="A339" s="103">
        <v>1.1636376147326908</v>
      </c>
      <c r="B339" s="103">
        <v>1.1636376147326908</v>
      </c>
    </row>
    <row r="340" spans="1:2" ht="14" x14ac:dyDescent="0.3">
      <c r="A340" s="103">
        <v>1.1636376147326908</v>
      </c>
      <c r="B340" s="103">
        <v>1.1636376147326908</v>
      </c>
    </row>
    <row r="341" spans="1:2" ht="14" x14ac:dyDescent="0.3">
      <c r="A341" s="103">
        <v>1.1636376147326908</v>
      </c>
      <c r="B341" s="103">
        <v>1.1636376147326908</v>
      </c>
    </row>
    <row r="342" spans="1:2" ht="14" x14ac:dyDescent="0.3">
      <c r="A342" s="103">
        <v>1.1636376147326908</v>
      </c>
      <c r="B342" s="103">
        <v>1.1636376147326908</v>
      </c>
    </row>
    <row r="343" spans="1:2" ht="14" x14ac:dyDescent="0.3">
      <c r="A343" s="103">
        <v>1.1636376147326908</v>
      </c>
      <c r="B343" s="103">
        <v>1.1636376147326908</v>
      </c>
    </row>
    <row r="344" spans="1:2" ht="14" x14ac:dyDescent="0.3">
      <c r="A344" s="103">
        <v>1.1636376147326908</v>
      </c>
      <c r="B344" s="103">
        <v>1.1636376147326908</v>
      </c>
    </row>
    <row r="345" spans="1:2" ht="14" x14ac:dyDescent="0.3">
      <c r="A345" s="103">
        <v>1.1636376147326908</v>
      </c>
      <c r="B345" s="103">
        <v>1.1636376147326908</v>
      </c>
    </row>
  </sheetData>
  <hyperlinks>
    <hyperlink ref="A1" location="Contents!A1" display="Back to contents page" xr:uid="{3EE450D2-0F35-4BF4-B41E-0F41DEF5505B}"/>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4184-517F-49EE-A680-13BF4D587A03}">
  <sheetPr codeName="Sheet21"/>
  <dimension ref="A1:G6"/>
  <sheetViews>
    <sheetView workbookViewId="0">
      <selection activeCell="A4" sqref="A4:E4"/>
    </sheetView>
  </sheetViews>
  <sheetFormatPr defaultRowHeight="14.5" x14ac:dyDescent="0.35"/>
  <cols>
    <col min="1" max="1" width="16.1796875" bestFit="1" customWidth="1"/>
  </cols>
  <sheetData>
    <row r="1" spans="1:7" x14ac:dyDescent="0.35">
      <c r="A1" s="34" t="s">
        <v>298</v>
      </c>
    </row>
    <row r="2" spans="1:7" x14ac:dyDescent="0.35">
      <c r="A2" s="34"/>
    </row>
    <row r="3" spans="1:7" x14ac:dyDescent="0.35">
      <c r="A3" t="s">
        <v>105</v>
      </c>
    </row>
    <row r="4" spans="1:7" x14ac:dyDescent="0.35">
      <c r="A4" s="72" t="s">
        <v>66</v>
      </c>
      <c r="B4" s="72">
        <v>2021</v>
      </c>
      <c r="C4" s="72">
        <v>2022</v>
      </c>
      <c r="D4" s="72">
        <v>2023</v>
      </c>
      <c r="E4" s="72">
        <v>2024</v>
      </c>
      <c r="G4" t="s">
        <v>148</v>
      </c>
    </row>
    <row r="5" spans="1:7" x14ac:dyDescent="0.35">
      <c r="A5" s="57" t="s">
        <v>179</v>
      </c>
      <c r="B5" s="93">
        <v>163</v>
      </c>
      <c r="C5" s="104">
        <v>168</v>
      </c>
      <c r="D5" s="104">
        <v>198</v>
      </c>
      <c r="E5" s="104">
        <v>220</v>
      </c>
    </row>
    <row r="6" spans="1:7" x14ac:dyDescent="0.35">
      <c r="A6" s="11"/>
    </row>
  </sheetData>
  <hyperlinks>
    <hyperlink ref="A1" location="Contents!A1" display="Back to contents page" xr:uid="{133C95EC-6F83-4401-ACFA-61AE8E63A6EC}"/>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BEDD-3ECF-4360-9B29-8E71D7B25D70}">
  <sheetPr codeName="Sheet22"/>
  <dimension ref="A1:I11"/>
  <sheetViews>
    <sheetView workbookViewId="0">
      <selection activeCell="B4" sqref="B4:G4"/>
    </sheetView>
  </sheetViews>
  <sheetFormatPr defaultRowHeight="14.5" x14ac:dyDescent="0.35"/>
  <cols>
    <col min="2" max="7" width="12.453125" customWidth="1"/>
  </cols>
  <sheetData>
    <row r="1" spans="1:9" x14ac:dyDescent="0.35">
      <c r="A1" s="34" t="s">
        <v>298</v>
      </c>
    </row>
    <row r="2" spans="1:9" x14ac:dyDescent="0.35">
      <c r="A2" t="s">
        <v>105</v>
      </c>
      <c r="B2" t="s">
        <v>120</v>
      </c>
    </row>
    <row r="3" spans="1:9" x14ac:dyDescent="0.35">
      <c r="A3" s="12"/>
      <c r="B3" s="13"/>
      <c r="C3" s="13"/>
      <c r="D3" s="13"/>
      <c r="E3" s="13"/>
      <c r="F3" s="13"/>
      <c r="G3" s="13"/>
      <c r="I3" t="s">
        <v>149</v>
      </c>
    </row>
    <row r="4" spans="1:9" ht="42" x14ac:dyDescent="0.35">
      <c r="A4" s="33"/>
      <c r="B4" s="72" t="s">
        <v>45</v>
      </c>
      <c r="C4" s="72" t="s">
        <v>47</v>
      </c>
      <c r="D4" s="72" t="s">
        <v>49</v>
      </c>
      <c r="E4" s="72" t="s">
        <v>48</v>
      </c>
      <c r="F4" s="72" t="s">
        <v>56</v>
      </c>
      <c r="G4" s="72" t="s">
        <v>46</v>
      </c>
    </row>
    <row r="5" spans="1:9" x14ac:dyDescent="0.35">
      <c r="A5" s="72" t="s">
        <v>119</v>
      </c>
      <c r="B5" s="105">
        <v>39.700000000000003</v>
      </c>
      <c r="C5" s="105">
        <v>61.51</v>
      </c>
      <c r="D5" s="105">
        <v>5.25</v>
      </c>
      <c r="E5" s="105">
        <v>17.39</v>
      </c>
      <c r="F5" s="105">
        <v>56.36</v>
      </c>
      <c r="G5" s="105">
        <v>61.84</v>
      </c>
    </row>
    <row r="6" spans="1:9" x14ac:dyDescent="0.35">
      <c r="A6" s="72" t="s">
        <v>118</v>
      </c>
      <c r="B6" s="105">
        <v>38.6</v>
      </c>
      <c r="C6" s="105">
        <v>60.04</v>
      </c>
      <c r="D6" s="105">
        <v>6.05</v>
      </c>
      <c r="E6" s="105">
        <v>16.34</v>
      </c>
      <c r="F6" s="105">
        <v>11.62</v>
      </c>
      <c r="G6" s="105">
        <v>82.16</v>
      </c>
    </row>
    <row r="7" spans="1:9" x14ac:dyDescent="0.35">
      <c r="A7" s="72" t="s">
        <v>8</v>
      </c>
      <c r="B7" s="105">
        <v>34.83</v>
      </c>
      <c r="C7" s="105">
        <v>62.02</v>
      </c>
      <c r="D7" s="105">
        <v>6.73</v>
      </c>
      <c r="E7" s="105">
        <v>15.6</v>
      </c>
      <c r="F7" s="105">
        <v>15.6</v>
      </c>
      <c r="G7" s="105">
        <v>67.72</v>
      </c>
    </row>
    <row r="8" spans="1:9" x14ac:dyDescent="0.35">
      <c r="A8" s="72" t="s">
        <v>9</v>
      </c>
      <c r="B8" s="105">
        <v>35.950000000000003</v>
      </c>
      <c r="C8" s="105">
        <v>59.93</v>
      </c>
      <c r="D8" s="105">
        <v>6.45</v>
      </c>
      <c r="E8" s="105">
        <v>18.329999999999998</v>
      </c>
      <c r="F8" s="105">
        <v>10.38</v>
      </c>
      <c r="G8" s="105">
        <v>68.709999999999994</v>
      </c>
    </row>
    <row r="9" spans="1:9" x14ac:dyDescent="0.35">
      <c r="B9" s="32"/>
      <c r="C9" s="32"/>
      <c r="D9" s="32"/>
      <c r="E9" s="32"/>
      <c r="F9" s="32"/>
      <c r="G9" s="32"/>
    </row>
    <row r="10" spans="1:9" x14ac:dyDescent="0.35">
      <c r="B10" s="32"/>
      <c r="C10" s="32"/>
      <c r="D10" s="32"/>
      <c r="E10" s="32"/>
      <c r="F10" s="32"/>
      <c r="G10" s="32"/>
    </row>
    <row r="11" spans="1:9" x14ac:dyDescent="0.35">
      <c r="B11" s="32"/>
      <c r="C11" s="32"/>
      <c r="D11" s="32"/>
      <c r="E11" s="32"/>
      <c r="F11" s="32"/>
      <c r="G11" s="32"/>
    </row>
  </sheetData>
  <hyperlinks>
    <hyperlink ref="A1" location="Contents!A1" display="Back to contents page" xr:uid="{DC6FEFC1-EB1F-4DE7-A77E-B9AB48579935}"/>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03EE-557C-409C-AF4D-57B4B4D076D6}">
  <sheetPr codeName="Sheet23"/>
  <dimension ref="A1:G8"/>
  <sheetViews>
    <sheetView zoomScaleNormal="100" workbookViewId="0">
      <selection activeCell="B2" sqref="B2:G2"/>
    </sheetView>
  </sheetViews>
  <sheetFormatPr defaultRowHeight="14.5" x14ac:dyDescent="0.35"/>
  <cols>
    <col min="1" max="1" width="38.7265625" customWidth="1"/>
  </cols>
  <sheetData>
    <row r="1" spans="1:7" x14ac:dyDescent="0.35">
      <c r="A1" s="34" t="s">
        <v>298</v>
      </c>
    </row>
    <row r="2" spans="1:7" x14ac:dyDescent="0.35">
      <c r="B2" s="91" t="s">
        <v>50</v>
      </c>
      <c r="C2" s="91" t="s">
        <v>51</v>
      </c>
      <c r="D2" s="91" t="s">
        <v>52</v>
      </c>
      <c r="E2" s="91" t="s">
        <v>53</v>
      </c>
      <c r="F2" s="91" t="s">
        <v>54</v>
      </c>
      <c r="G2" s="91" t="s">
        <v>55</v>
      </c>
    </row>
    <row r="3" spans="1:7" x14ac:dyDescent="0.35">
      <c r="A3" s="97" t="s">
        <v>265</v>
      </c>
      <c r="B3" s="96">
        <v>-2.6319897612098599</v>
      </c>
      <c r="C3" s="96">
        <v>1.2704963758803201</v>
      </c>
      <c r="D3" s="96">
        <v>3.3372276810719499</v>
      </c>
      <c r="E3" s="96">
        <v>4.2208868384447404</v>
      </c>
      <c r="F3" s="96">
        <v>4.3304872655313202</v>
      </c>
      <c r="G3" s="96">
        <v>2.3369628569340999</v>
      </c>
    </row>
    <row r="4" spans="1:7" x14ac:dyDescent="0.35">
      <c r="A4" s="97" t="s">
        <v>266</v>
      </c>
      <c r="B4" s="96">
        <v>-2.4184672901865398</v>
      </c>
      <c r="C4" s="96">
        <v>-3.1379296281303599</v>
      </c>
      <c r="D4" s="96">
        <v>1.66061613244433</v>
      </c>
      <c r="E4" s="96">
        <v>4.7424053569217799</v>
      </c>
      <c r="F4" s="96">
        <v>5.1942271038238204</v>
      </c>
      <c r="G4" s="96">
        <v>3.1613638078279598</v>
      </c>
    </row>
    <row r="5" spans="1:7" x14ac:dyDescent="0.35">
      <c r="A5" s="57" t="s">
        <v>178</v>
      </c>
      <c r="B5" s="96">
        <v>4.8600000000000003</v>
      </c>
      <c r="C5" s="96">
        <v>4.8600000000000003</v>
      </c>
      <c r="D5" s="96">
        <v>4.8600000000000003</v>
      </c>
      <c r="E5" s="96">
        <v>4.8600000000000003</v>
      </c>
      <c r="F5" s="96">
        <v>4.8600000000000003</v>
      </c>
      <c r="G5" s="96">
        <v>4.8600000000000003</v>
      </c>
    </row>
    <row r="6" spans="1:7" x14ac:dyDescent="0.35">
      <c r="A6" s="57" t="s">
        <v>178</v>
      </c>
      <c r="B6" s="96">
        <v>-1.837</v>
      </c>
      <c r="C6" s="96">
        <v>-1.837</v>
      </c>
      <c r="D6" s="96">
        <v>-1.837</v>
      </c>
      <c r="E6" s="96">
        <v>-1.837</v>
      </c>
      <c r="F6" s="96">
        <v>-1.837</v>
      </c>
      <c r="G6" s="96">
        <v>-1.837</v>
      </c>
    </row>
    <row r="8" spans="1:7" x14ac:dyDescent="0.35">
      <c r="A8" s="106" t="s">
        <v>150</v>
      </c>
    </row>
  </sheetData>
  <phoneticPr fontId="11" type="noConversion"/>
  <hyperlinks>
    <hyperlink ref="A1" location="Contents!A1" display="Back to contents page" xr:uid="{44A49840-8610-42CF-B78F-274A8A2D5654}"/>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53648-DF88-4C97-AE16-DAD7FB67D7D3}">
  <sheetPr codeName="Sheet24"/>
  <dimension ref="A1:G5"/>
  <sheetViews>
    <sheetView zoomScaleNormal="100" workbookViewId="0">
      <selection activeCell="B3" sqref="B3:E3"/>
    </sheetView>
  </sheetViews>
  <sheetFormatPr defaultRowHeight="14.5" x14ac:dyDescent="0.35"/>
  <cols>
    <col min="1" max="1" width="16.54296875" customWidth="1"/>
    <col min="3" max="3" width="13" customWidth="1"/>
    <col min="13" max="13" width="16.54296875" customWidth="1"/>
  </cols>
  <sheetData>
    <row r="1" spans="1:7" x14ac:dyDescent="0.35">
      <c r="A1" s="34" t="s">
        <v>298</v>
      </c>
    </row>
    <row r="3" spans="1:7" x14ac:dyDescent="0.35">
      <c r="A3" s="35"/>
      <c r="B3" s="91" t="s">
        <v>119</v>
      </c>
      <c r="C3" s="91" t="s">
        <v>118</v>
      </c>
      <c r="D3" s="91" t="s">
        <v>8</v>
      </c>
      <c r="E3" s="91" t="s">
        <v>9</v>
      </c>
      <c r="G3" s="107" t="s">
        <v>151</v>
      </c>
    </row>
    <row r="4" spans="1:7" x14ac:dyDescent="0.35">
      <c r="A4" s="93" t="s">
        <v>176</v>
      </c>
      <c r="B4" s="108">
        <v>3.742</v>
      </c>
      <c r="C4" s="104">
        <v>7.5810000000000004</v>
      </c>
      <c r="D4" s="104">
        <v>1.6950000000000001</v>
      </c>
      <c r="E4" s="104">
        <v>0.5</v>
      </c>
    </row>
    <row r="5" spans="1:7" x14ac:dyDescent="0.35">
      <c r="A5" s="93" t="s">
        <v>168</v>
      </c>
      <c r="B5" s="104">
        <v>0.51500000000000001</v>
      </c>
      <c r="C5" s="104">
        <v>5.3999999999999999E-2</v>
      </c>
      <c r="D5" s="104">
        <v>6.9000000000000006E-2</v>
      </c>
      <c r="E5" s="104">
        <v>0.2</v>
      </c>
    </row>
  </sheetData>
  <hyperlinks>
    <hyperlink ref="A1" location="Contents!A1" display="Back to contents page" xr:uid="{3D0D2463-7606-47B0-B7E0-D7AD9F38D089}"/>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B295-EF06-4D51-89CF-2599CFD05A5D}">
  <dimension ref="A1:J14"/>
  <sheetViews>
    <sheetView zoomScaleNormal="100" workbookViewId="0">
      <selection activeCell="C4" sqref="C4:C8"/>
    </sheetView>
  </sheetViews>
  <sheetFormatPr defaultRowHeight="14.5" x14ac:dyDescent="0.35"/>
  <cols>
    <col min="2" max="2" width="34.26953125" bestFit="1" customWidth="1"/>
  </cols>
  <sheetData>
    <row r="1" spans="1:10" x14ac:dyDescent="0.35">
      <c r="A1" s="34" t="s">
        <v>298</v>
      </c>
    </row>
    <row r="3" spans="1:10" x14ac:dyDescent="0.35">
      <c r="J3" t="s">
        <v>156</v>
      </c>
    </row>
    <row r="4" spans="1:10" x14ac:dyDescent="0.35">
      <c r="B4" s="91"/>
      <c r="C4" s="91" t="s">
        <v>50</v>
      </c>
      <c r="D4" s="91" t="s">
        <v>51</v>
      </c>
      <c r="E4" s="91" t="s">
        <v>52</v>
      </c>
      <c r="F4" s="91" t="s">
        <v>53</v>
      </c>
      <c r="G4" s="91" t="s">
        <v>54</v>
      </c>
      <c r="H4" s="91" t="s">
        <v>55</v>
      </c>
    </row>
    <row r="5" spans="1:10" x14ac:dyDescent="0.35">
      <c r="B5" s="57" t="s">
        <v>62</v>
      </c>
      <c r="C5" s="75">
        <v>104.09846715192029</v>
      </c>
      <c r="D5" s="75">
        <v>99.247999420510382</v>
      </c>
      <c r="E5" s="75">
        <v>88.189362022966662</v>
      </c>
      <c r="F5" s="75">
        <v>72.230367236328505</v>
      </c>
      <c r="G5" s="75">
        <v>56.984508285517151</v>
      </c>
      <c r="H5" s="75">
        <v>47.837566050329137</v>
      </c>
    </row>
    <row r="6" spans="1:10" x14ac:dyDescent="0.35">
      <c r="B6" s="57" t="s">
        <v>63</v>
      </c>
      <c r="C6" s="75">
        <v>103.15350400887053</v>
      </c>
      <c r="D6" s="75">
        <v>96.632982943004961</v>
      </c>
      <c r="E6" s="75">
        <v>83.315902832074272</v>
      </c>
      <c r="F6" s="75">
        <v>64.670472109351522</v>
      </c>
      <c r="G6" s="75">
        <v>46.855808743350792</v>
      </c>
      <c r="H6" s="75">
        <v>35.590108358582775</v>
      </c>
    </row>
    <row r="7" spans="1:10" x14ac:dyDescent="0.35">
      <c r="B7" s="57" t="s">
        <v>64</v>
      </c>
      <c r="C7" s="75">
        <v>102.05350400887053</v>
      </c>
      <c r="D7" s="75">
        <v>94.332982943004964</v>
      </c>
      <c r="E7" s="75">
        <v>79.815902832074272</v>
      </c>
      <c r="F7" s="75">
        <v>61.170472109351522</v>
      </c>
      <c r="G7" s="75">
        <v>43.355808743350792</v>
      </c>
      <c r="H7" s="75">
        <v>32.090108358582775</v>
      </c>
    </row>
    <row r="8" spans="1:10" x14ac:dyDescent="0.35">
      <c r="B8" s="57" t="s">
        <v>65</v>
      </c>
      <c r="C8" s="76">
        <v>101.22613049853368</v>
      </c>
      <c r="D8" s="76">
        <v>102.26560606060603</v>
      </c>
      <c r="E8" s="76">
        <v>92.621814076246352</v>
      </c>
      <c r="F8" s="76">
        <v>80.85270762463341</v>
      </c>
      <c r="G8" s="76">
        <v>68.362473040752363</v>
      </c>
      <c r="H8" s="76">
        <v>62.240175953079188</v>
      </c>
    </row>
    <row r="9" spans="1:10" x14ac:dyDescent="0.35">
      <c r="B9" s="56"/>
      <c r="C9" s="56"/>
      <c r="D9" s="56"/>
      <c r="E9" s="56"/>
      <c r="F9" s="56"/>
      <c r="G9" s="56"/>
      <c r="H9" s="56"/>
    </row>
    <row r="10" spans="1:10" x14ac:dyDescent="0.35">
      <c r="B10" s="91"/>
      <c r="C10" s="91">
        <v>10</v>
      </c>
      <c r="D10" s="91">
        <v>11</v>
      </c>
      <c r="E10" s="91">
        <v>12</v>
      </c>
      <c r="F10" s="91">
        <v>1</v>
      </c>
      <c r="G10" s="91">
        <v>2</v>
      </c>
      <c r="H10" s="91">
        <v>3</v>
      </c>
    </row>
    <row r="11" spans="1:10" x14ac:dyDescent="0.35">
      <c r="B11" s="91"/>
      <c r="C11" s="91" t="s">
        <v>50</v>
      </c>
      <c r="D11" s="91" t="s">
        <v>51</v>
      </c>
      <c r="E11" s="91" t="s">
        <v>52</v>
      </c>
      <c r="F11" s="91" t="s">
        <v>53</v>
      </c>
      <c r="G11" s="91" t="s">
        <v>54</v>
      </c>
      <c r="H11" s="91" t="s">
        <v>55</v>
      </c>
    </row>
    <row r="12" spans="1:10" x14ac:dyDescent="0.35">
      <c r="B12" s="57" t="s">
        <v>59</v>
      </c>
      <c r="C12" s="77">
        <v>75.872536363636357</v>
      </c>
      <c r="D12" s="77">
        <v>68.687190909090901</v>
      </c>
      <c r="E12" s="77">
        <v>54.144727272727273</v>
      </c>
      <c r="F12" s="77">
        <v>38.162790909090909</v>
      </c>
      <c r="G12" s="77">
        <v>29.396881818181818</v>
      </c>
      <c r="H12" s="77">
        <v>25.882427272727274</v>
      </c>
    </row>
    <row r="13" spans="1:10" x14ac:dyDescent="0.35">
      <c r="B13" s="57" t="s">
        <v>60</v>
      </c>
      <c r="C13" s="77">
        <v>102.88182727272728</v>
      </c>
      <c r="D13" s="77">
        <v>103.24819090909091</v>
      </c>
      <c r="E13" s="77">
        <v>98.231099999999984</v>
      </c>
      <c r="F13" s="77">
        <v>90.240490909090909</v>
      </c>
      <c r="G13" s="77">
        <v>73.170372727272721</v>
      </c>
      <c r="H13" s="77">
        <v>64.567763636363637</v>
      </c>
    </row>
    <row r="14" spans="1:10" x14ac:dyDescent="0.35">
      <c r="B14" s="57" t="s">
        <v>61</v>
      </c>
      <c r="C14" s="77">
        <v>27.009290909090922</v>
      </c>
      <c r="D14" s="77">
        <v>34.561000000000007</v>
      </c>
      <c r="E14" s="77">
        <v>44.08637272727271</v>
      </c>
      <c r="F14" s="77">
        <v>52.0777</v>
      </c>
      <c r="G14" s="77">
        <v>43.773490909090903</v>
      </c>
      <c r="H14" s="77">
        <v>38.685336363636367</v>
      </c>
    </row>
  </sheetData>
  <conditionalFormatting sqref="C12:H12 C14:H14">
    <cfRule type="expression" dxfId="0" priority="1">
      <formula>DATEVALUE(_xlfn.TEXTJOIN("/",1,"1",$B12,#REF!))&gt;=forecast_start</formula>
    </cfRule>
  </conditionalFormatting>
  <hyperlinks>
    <hyperlink ref="A1" location="Contents!A1" display="Back to contents page" xr:uid="{08E7FFC6-9F0B-4782-94C0-26B9E7BB5A5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D480-6CED-48F8-9F08-CAC4C4BB58D2}">
  <sheetPr codeName="Sheet26"/>
  <dimension ref="A1:E6"/>
  <sheetViews>
    <sheetView workbookViewId="0">
      <selection activeCell="D26" sqref="D26"/>
    </sheetView>
  </sheetViews>
  <sheetFormatPr defaultRowHeight="14.5" x14ac:dyDescent="0.35"/>
  <cols>
    <col min="2" max="2" width="23.1796875" customWidth="1"/>
    <col min="3" max="3" width="9.453125" customWidth="1"/>
    <col min="4" max="4" width="26.81640625" customWidth="1"/>
    <col min="5" max="5" width="29.453125" customWidth="1"/>
  </cols>
  <sheetData>
    <row r="1" spans="1:5" x14ac:dyDescent="0.35">
      <c r="A1" s="34" t="s">
        <v>298</v>
      </c>
    </row>
    <row r="2" spans="1:5" x14ac:dyDescent="0.35">
      <c r="A2" s="34"/>
      <c r="B2" t="s">
        <v>152</v>
      </c>
    </row>
    <row r="3" spans="1:5" x14ac:dyDescent="0.35">
      <c r="B3" s="51" t="s">
        <v>66</v>
      </c>
      <c r="C3" s="51" t="s">
        <v>57</v>
      </c>
      <c r="D3" s="51" t="s">
        <v>267</v>
      </c>
      <c r="E3" s="51" t="s">
        <v>268</v>
      </c>
    </row>
    <row r="4" spans="1:5" x14ac:dyDescent="0.35">
      <c r="B4" s="51" t="s">
        <v>181</v>
      </c>
      <c r="C4" s="68">
        <v>259.89421633946347</v>
      </c>
      <c r="D4" s="68" t="s">
        <v>170</v>
      </c>
      <c r="E4" s="68" t="s">
        <v>171</v>
      </c>
    </row>
    <row r="5" spans="1:5" x14ac:dyDescent="0.35">
      <c r="B5" s="51" t="s">
        <v>63</v>
      </c>
      <c r="C5" s="68">
        <v>285.88363797340986</v>
      </c>
      <c r="D5" s="69" t="s">
        <v>169</v>
      </c>
      <c r="E5" s="68" t="s">
        <v>172</v>
      </c>
    </row>
    <row r="6" spans="1:5" ht="42" x14ac:dyDescent="0.35">
      <c r="B6" s="51" t="s">
        <v>67</v>
      </c>
      <c r="C6" s="68">
        <v>285.88363797340986</v>
      </c>
      <c r="D6" s="69" t="s">
        <v>169</v>
      </c>
      <c r="E6" s="68" t="s">
        <v>173</v>
      </c>
    </row>
  </sheetData>
  <hyperlinks>
    <hyperlink ref="A1" location="Contents!A1" display="Back to contents page" xr:uid="{083640AD-F27A-43FE-A8E9-21136EF2942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53B9-B3D9-468E-B8EA-458FEF9A87B4}">
  <sheetPr codeName="Sheet27"/>
  <dimension ref="A1:C5"/>
  <sheetViews>
    <sheetView workbookViewId="0">
      <selection activeCell="C18" sqref="C18"/>
    </sheetView>
  </sheetViews>
  <sheetFormatPr defaultRowHeight="14.5" x14ac:dyDescent="0.35"/>
  <cols>
    <col min="2" max="2" width="13.453125" customWidth="1"/>
    <col min="3" max="3" width="89.7265625" customWidth="1"/>
  </cols>
  <sheetData>
    <row r="1" spans="1:3" x14ac:dyDescent="0.35">
      <c r="A1" s="34" t="s">
        <v>298</v>
      </c>
    </row>
    <row r="2" spans="1:3" x14ac:dyDescent="0.35">
      <c r="B2" s="51" t="s">
        <v>264</v>
      </c>
      <c r="C2" s="51" t="s">
        <v>294</v>
      </c>
    </row>
    <row r="3" spans="1:3" ht="56" x14ac:dyDescent="0.35">
      <c r="B3" s="51" t="s">
        <v>297</v>
      </c>
      <c r="C3" s="68" t="s">
        <v>291</v>
      </c>
    </row>
    <row r="4" spans="1:3" ht="42" x14ac:dyDescent="0.35">
      <c r="B4" s="51" t="s">
        <v>296</v>
      </c>
      <c r="C4" s="69" t="s">
        <v>292</v>
      </c>
    </row>
    <row r="5" spans="1:3" ht="56" x14ac:dyDescent="0.35">
      <c r="B5" s="51" t="s">
        <v>295</v>
      </c>
      <c r="C5" s="69" t="s">
        <v>293</v>
      </c>
    </row>
  </sheetData>
  <hyperlinks>
    <hyperlink ref="A1" location="Contents!A1" display="Back to contents page" xr:uid="{7369B197-7B89-4E8F-9CE1-0E531C5E145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C3908-49FA-457C-88F3-619BB1F73329}">
  <sheetPr codeName="Sheet28"/>
  <dimension ref="A1:AP189"/>
  <sheetViews>
    <sheetView zoomScaleNormal="100" workbookViewId="0">
      <pane ySplit="4" topLeftCell="A33" activePane="bottomLeft" state="frozen"/>
      <selection activeCell="O57" sqref="O57"/>
      <selection pane="bottomLeft" activeCell="N40" sqref="N40:P46"/>
    </sheetView>
  </sheetViews>
  <sheetFormatPr defaultColWidth="8.54296875" defaultRowHeight="14.5" x14ac:dyDescent="0.35"/>
  <cols>
    <col min="1" max="1" width="12.453125" bestFit="1" customWidth="1"/>
    <col min="2" max="2" width="14.453125" style="10" customWidth="1"/>
    <col min="3" max="3" width="9.1796875" style="10" customWidth="1"/>
    <col min="4" max="4" width="7.453125" style="10" bestFit="1" customWidth="1"/>
    <col min="5" max="5" width="8.453125" style="10" bestFit="1" customWidth="1"/>
    <col min="6" max="6" width="11.81640625" style="10" bestFit="1" customWidth="1"/>
    <col min="7" max="7" width="10.453125" style="10" bestFit="1" customWidth="1"/>
    <col min="8" max="8" width="15.81640625" style="10" bestFit="1" customWidth="1"/>
    <col min="9" max="10" width="11.81640625" customWidth="1"/>
    <col min="12" max="12" width="10.1796875" bestFit="1" customWidth="1"/>
    <col min="14" max="14" width="15.26953125" customWidth="1"/>
    <col min="15" max="15" width="11.7265625" customWidth="1"/>
    <col min="16" max="16" width="14" customWidth="1"/>
    <col min="17" max="17" width="12.26953125" customWidth="1"/>
    <col min="22" max="22" width="15.1796875" customWidth="1"/>
    <col min="23" max="23" width="14.26953125" customWidth="1"/>
    <col min="24" max="24" width="13.08984375" customWidth="1"/>
    <col min="28" max="28" width="11.1796875" customWidth="1"/>
  </cols>
  <sheetData>
    <row r="1" spans="1:27" x14ac:dyDescent="0.35">
      <c r="A1" s="34" t="s">
        <v>298</v>
      </c>
    </row>
    <row r="2" spans="1:27" x14ac:dyDescent="0.35">
      <c r="A2" s="34"/>
    </row>
    <row r="3" spans="1:27" x14ac:dyDescent="0.35">
      <c r="A3" s="42" t="s">
        <v>324</v>
      </c>
    </row>
    <row r="4" spans="1:27" ht="42" x14ac:dyDescent="0.35">
      <c r="A4" s="74" t="s">
        <v>195</v>
      </c>
      <c r="B4" s="74" t="s">
        <v>211</v>
      </c>
      <c r="C4" s="74" t="str">
        <f>'[6]Raw tool data'!C1</f>
        <v>UKCS</v>
      </c>
      <c r="D4" s="74" t="str">
        <f>'[6]Raw tool data'!D1</f>
        <v>Norway</v>
      </c>
      <c r="E4" s="74" t="str">
        <f>'[6]Raw tool data'!F1</f>
        <v>LNG</v>
      </c>
      <c r="F4" s="74" t="s">
        <v>212</v>
      </c>
      <c r="G4" s="74" t="s">
        <v>74</v>
      </c>
      <c r="H4" s="74" t="s">
        <v>213</v>
      </c>
      <c r="I4" s="74" t="s">
        <v>214</v>
      </c>
      <c r="J4" s="74" t="s">
        <v>215</v>
      </c>
      <c r="L4" s="43" t="s">
        <v>325</v>
      </c>
    </row>
    <row r="5" spans="1:27" x14ac:dyDescent="0.35">
      <c r="A5" s="97">
        <v>44835</v>
      </c>
      <c r="B5" s="96">
        <f>'[7]Scenario 1'!B2</f>
        <v>141.69999999999999</v>
      </c>
      <c r="C5" s="96">
        <f>'[7]Scenario 1'!C2</f>
        <v>80</v>
      </c>
      <c r="D5" s="96">
        <f>'[7]Scenario 1'!D2</f>
        <v>56</v>
      </c>
      <c r="E5" s="96">
        <f>'[7]Scenario 1'!F2</f>
        <v>45.04</v>
      </c>
      <c r="F5" s="96">
        <f>'[7]Scenario 1'!M2</f>
        <v>0</v>
      </c>
      <c r="G5" s="96">
        <f>'[7]Scenario 1'!N2</f>
        <v>19.34</v>
      </c>
      <c r="H5" s="96">
        <f>(0-J5)+B5+G5</f>
        <v>181.04</v>
      </c>
      <c r="I5" s="96">
        <f>IF('[7]Scenario 1'!$E2&gt;0,'[7]Scenario 1'!$E2,0)</f>
        <v>0</v>
      </c>
      <c r="J5" s="96">
        <f>IF('[7]Scenario 1'!$E2&lt;=0,'[7]Scenario 1'!$E2,0)</f>
        <v>-20</v>
      </c>
    </row>
    <row r="6" spans="1:27" x14ac:dyDescent="0.35">
      <c r="A6" s="97">
        <v>44836</v>
      </c>
      <c r="B6" s="96">
        <f>'[7]Scenario 1'!B3</f>
        <v>176.3</v>
      </c>
      <c r="C6" s="96">
        <f>'[7]Scenario 1'!C3</f>
        <v>81</v>
      </c>
      <c r="D6" s="96">
        <f>'[7]Scenario 1'!D3</f>
        <v>59</v>
      </c>
      <c r="E6" s="96">
        <f>'[7]Scenario 1'!F3</f>
        <v>50</v>
      </c>
      <c r="F6" s="96">
        <f>'[7]Scenario 1'!M3</f>
        <v>6.3</v>
      </c>
      <c r="G6" s="96">
        <f>'[7]Scenario 1'!N3</f>
        <v>0</v>
      </c>
      <c r="H6" s="96">
        <f t="shared" ref="H6:H69" si="0">(0-J6)+B6+G6</f>
        <v>196.3</v>
      </c>
      <c r="I6" s="96">
        <f>IF('[7]Scenario 1'!$E3&gt;0,'[7]Scenario 1'!$E3,0)</f>
        <v>0</v>
      </c>
      <c r="J6" s="96">
        <f>IF('[7]Scenario 1'!$E3&lt;=0,'[7]Scenario 1'!$E3,0)</f>
        <v>-20</v>
      </c>
    </row>
    <row r="7" spans="1:27" x14ac:dyDescent="0.35">
      <c r="A7" s="97">
        <v>44837</v>
      </c>
      <c r="B7" s="96">
        <f>'[7]Scenario 1'!B4</f>
        <v>189.9</v>
      </c>
      <c r="C7" s="96">
        <f>'[7]Scenario 1'!C4</f>
        <v>81</v>
      </c>
      <c r="D7" s="96">
        <f>'[7]Scenario 1'!D4</f>
        <v>52</v>
      </c>
      <c r="E7" s="96">
        <f>'[7]Scenario 1'!F4</f>
        <v>50</v>
      </c>
      <c r="F7" s="96">
        <f>'[7]Scenario 1'!M4</f>
        <v>26.9</v>
      </c>
      <c r="G7" s="96">
        <f>'[7]Scenario 1'!N4</f>
        <v>0</v>
      </c>
      <c r="H7" s="96">
        <f t="shared" si="0"/>
        <v>209.9</v>
      </c>
      <c r="I7" s="96">
        <f>IF('[7]Scenario 1'!$E4&gt;0,'[7]Scenario 1'!$E4,0)</f>
        <v>0</v>
      </c>
      <c r="J7" s="96">
        <f>IF('[7]Scenario 1'!$E4&lt;=0,'[7]Scenario 1'!$E4,0)</f>
        <v>-20</v>
      </c>
    </row>
    <row r="8" spans="1:27" x14ac:dyDescent="0.35">
      <c r="A8" s="97">
        <v>44838</v>
      </c>
      <c r="B8" s="96">
        <f>'[7]Scenario 1'!B5</f>
        <v>163.30000000000001</v>
      </c>
      <c r="C8" s="96">
        <f>'[7]Scenario 1'!C5</f>
        <v>79</v>
      </c>
      <c r="D8" s="96">
        <f>'[7]Scenario 1'!D5</f>
        <v>37</v>
      </c>
      <c r="E8" s="96">
        <f>'[7]Scenario 1'!F5</f>
        <v>50</v>
      </c>
      <c r="F8" s="96">
        <f>'[7]Scenario 1'!M5</f>
        <v>17.3</v>
      </c>
      <c r="G8" s="96">
        <f>'[7]Scenario 1'!N5</f>
        <v>0</v>
      </c>
      <c r="H8" s="96">
        <f t="shared" si="0"/>
        <v>183.3</v>
      </c>
      <c r="I8" s="96">
        <f>IF('[7]Scenario 1'!$E5&gt;0,'[7]Scenario 1'!$E5,0)</f>
        <v>0</v>
      </c>
      <c r="J8" s="96">
        <f>IF('[7]Scenario 1'!$E5&lt;=0,'[7]Scenario 1'!$E5,0)</f>
        <v>-20</v>
      </c>
      <c r="AA8" s="10"/>
    </row>
    <row r="9" spans="1:27" x14ac:dyDescent="0.35">
      <c r="A9" s="97">
        <v>44839</v>
      </c>
      <c r="B9" s="96">
        <f>'[7]Scenario 1'!B6</f>
        <v>136.30000000000001</v>
      </c>
      <c r="C9" s="96">
        <f>'[7]Scenario 1'!C6</f>
        <v>81</v>
      </c>
      <c r="D9" s="96">
        <f>'[7]Scenario 1'!D6</f>
        <v>45</v>
      </c>
      <c r="E9" s="96">
        <f>'[7]Scenario 1'!F6</f>
        <v>47.11</v>
      </c>
      <c r="F9" s="96">
        <f>'[7]Scenario 1'!M6</f>
        <v>0</v>
      </c>
      <c r="G9" s="96">
        <f>'[7]Scenario 1'!N6</f>
        <v>16.809999999999999</v>
      </c>
      <c r="H9" s="96">
        <f t="shared" si="0"/>
        <v>173.11</v>
      </c>
      <c r="I9" s="96">
        <f>IF('[7]Scenario 1'!$E6&gt;0,'[7]Scenario 1'!$E6,0)</f>
        <v>0</v>
      </c>
      <c r="J9" s="96">
        <f>IF('[7]Scenario 1'!$E6&lt;=0,'[7]Scenario 1'!$E6,0)</f>
        <v>-20</v>
      </c>
    </row>
    <row r="10" spans="1:27" x14ac:dyDescent="0.35">
      <c r="A10" s="97">
        <v>44840</v>
      </c>
      <c r="B10" s="96">
        <f>'[7]Scenario 1'!B7</f>
        <v>118.8</v>
      </c>
      <c r="C10" s="96">
        <f>'[7]Scenario 1'!C7</f>
        <v>82</v>
      </c>
      <c r="D10" s="96">
        <f>'[7]Scenario 1'!D7</f>
        <v>42</v>
      </c>
      <c r="E10" s="96">
        <f>'[7]Scenario 1'!F7</f>
        <v>40.01</v>
      </c>
      <c r="F10" s="96">
        <f>'[7]Scenario 1'!M7</f>
        <v>0</v>
      </c>
      <c r="G10" s="96">
        <f>'[7]Scenario 1'!N7</f>
        <v>25.21</v>
      </c>
      <c r="H10" s="96">
        <f t="shared" si="0"/>
        <v>164.01000000000002</v>
      </c>
      <c r="I10" s="96">
        <f>IF('[7]Scenario 1'!$E7&gt;0,'[7]Scenario 1'!$E7,0)</f>
        <v>0</v>
      </c>
      <c r="J10" s="96">
        <f>IF('[7]Scenario 1'!$E7&lt;=0,'[7]Scenario 1'!$E7,0)</f>
        <v>-20</v>
      </c>
      <c r="U10" t="s">
        <v>216</v>
      </c>
    </row>
    <row r="11" spans="1:27" x14ac:dyDescent="0.35">
      <c r="A11" s="97">
        <v>44841</v>
      </c>
      <c r="B11" s="96">
        <f>'[7]Scenario 1'!B8</f>
        <v>147</v>
      </c>
      <c r="C11" s="96">
        <f>'[7]Scenario 1'!C8</f>
        <v>82</v>
      </c>
      <c r="D11" s="96">
        <f>'[7]Scenario 1'!D8</f>
        <v>48</v>
      </c>
      <c r="E11" s="96">
        <f>'[7]Scenario 1'!F8</f>
        <v>49.81</v>
      </c>
      <c r="F11" s="96">
        <f>'[7]Scenario 1'!M8</f>
        <v>0</v>
      </c>
      <c r="G11" s="96">
        <f>'[7]Scenario 1'!N8</f>
        <v>12.81</v>
      </c>
      <c r="H11" s="96">
        <f t="shared" si="0"/>
        <v>179.81</v>
      </c>
      <c r="I11" s="96">
        <f>IF('[7]Scenario 1'!$E8&gt;0,'[7]Scenario 1'!$E8,0)</f>
        <v>0</v>
      </c>
      <c r="J11" s="96">
        <f>IF('[7]Scenario 1'!$E8&lt;=0,'[7]Scenario 1'!$E8,0)</f>
        <v>-20</v>
      </c>
    </row>
    <row r="12" spans="1:27" x14ac:dyDescent="0.35">
      <c r="A12" s="97">
        <v>44842</v>
      </c>
      <c r="B12" s="96">
        <f>'[7]Scenario 1'!B9</f>
        <v>134.30000000000001</v>
      </c>
      <c r="C12" s="96">
        <f>'[7]Scenario 1'!C9</f>
        <v>85</v>
      </c>
      <c r="D12" s="96">
        <f>'[7]Scenario 1'!D9</f>
        <v>36</v>
      </c>
      <c r="E12" s="96">
        <f>'[7]Scenario 1'!F9</f>
        <v>47.04</v>
      </c>
      <c r="F12" s="96">
        <f>'[7]Scenario 1'!M9</f>
        <v>0</v>
      </c>
      <c r="G12" s="96">
        <f>'[7]Scenario 1'!N9</f>
        <v>13.74</v>
      </c>
      <c r="H12" s="96">
        <f t="shared" si="0"/>
        <v>168.04000000000002</v>
      </c>
      <c r="I12" s="96">
        <f>IF('[7]Scenario 1'!$E9&gt;0,'[7]Scenario 1'!$E9,0)</f>
        <v>0</v>
      </c>
      <c r="J12" s="96">
        <f>IF('[7]Scenario 1'!$E9&lt;=0,'[7]Scenario 1'!$E9,0)</f>
        <v>-20</v>
      </c>
    </row>
    <row r="13" spans="1:27" x14ac:dyDescent="0.35">
      <c r="A13" s="97">
        <v>44843</v>
      </c>
      <c r="B13" s="96">
        <f>'[7]Scenario 1'!B10</f>
        <v>142.69999999999999</v>
      </c>
      <c r="C13" s="96">
        <f>'[7]Scenario 1'!C10</f>
        <v>85</v>
      </c>
      <c r="D13" s="96">
        <f>'[7]Scenario 1'!D10</f>
        <v>43</v>
      </c>
      <c r="E13" s="96">
        <f>'[7]Scenario 1'!F10</f>
        <v>44.14</v>
      </c>
      <c r="F13" s="96">
        <f>'[7]Scenario 1'!M10</f>
        <v>0</v>
      </c>
      <c r="G13" s="96">
        <f>'[7]Scenario 1'!N10</f>
        <v>9.44</v>
      </c>
      <c r="H13" s="96">
        <f t="shared" si="0"/>
        <v>172.14</v>
      </c>
      <c r="I13" s="96">
        <f>IF('[7]Scenario 1'!$E10&gt;0,'[7]Scenario 1'!$E10,0)</f>
        <v>0</v>
      </c>
      <c r="J13" s="96">
        <f>IF('[7]Scenario 1'!$E10&lt;=0,'[7]Scenario 1'!$E10,0)</f>
        <v>-20</v>
      </c>
    </row>
    <row r="14" spans="1:27" x14ac:dyDescent="0.35">
      <c r="A14" s="97">
        <v>44844</v>
      </c>
      <c r="B14" s="96">
        <f>'[7]Scenario 1'!B11</f>
        <v>135.80000000000001</v>
      </c>
      <c r="C14" s="96">
        <f>'[7]Scenario 1'!C11</f>
        <v>84</v>
      </c>
      <c r="D14" s="96">
        <f>'[7]Scenario 1'!D11</f>
        <v>66</v>
      </c>
      <c r="E14" s="96">
        <f>'[7]Scenario 1'!F11</f>
        <v>19.55</v>
      </c>
      <c r="F14" s="96">
        <f>'[7]Scenario 1'!M11</f>
        <v>0</v>
      </c>
      <c r="G14" s="96">
        <f>'[7]Scenario 1'!N11</f>
        <v>13.75</v>
      </c>
      <c r="H14" s="96">
        <f t="shared" si="0"/>
        <v>169.55</v>
      </c>
      <c r="I14" s="96">
        <f>IF('[7]Scenario 1'!$E11&gt;0,'[7]Scenario 1'!$E11,0)</f>
        <v>0</v>
      </c>
      <c r="J14" s="96">
        <f>IF('[7]Scenario 1'!$E11&lt;=0,'[7]Scenario 1'!$E11,0)</f>
        <v>-20</v>
      </c>
    </row>
    <row r="15" spans="1:27" x14ac:dyDescent="0.35">
      <c r="A15" s="97">
        <v>44845</v>
      </c>
      <c r="B15" s="96">
        <f>'[7]Scenario 1'!B12</f>
        <v>131.9</v>
      </c>
      <c r="C15" s="96">
        <f>'[7]Scenario 1'!C12</f>
        <v>85</v>
      </c>
      <c r="D15" s="96">
        <f>'[7]Scenario 1'!D12</f>
        <v>65</v>
      </c>
      <c r="E15" s="96">
        <f>'[7]Scenario 1'!F12</f>
        <v>10.63</v>
      </c>
      <c r="F15" s="96">
        <f>'[7]Scenario 1'!M12</f>
        <v>0</v>
      </c>
      <c r="G15" s="96">
        <f>'[7]Scenario 1'!N12</f>
        <v>8.73</v>
      </c>
      <c r="H15" s="96">
        <f t="shared" si="0"/>
        <v>160.63</v>
      </c>
      <c r="I15" s="96">
        <f>IF('[7]Scenario 1'!$E12&gt;0,'[7]Scenario 1'!$E12,0)</f>
        <v>0</v>
      </c>
      <c r="J15" s="96">
        <f>IF('[7]Scenario 1'!$E12&lt;=0,'[7]Scenario 1'!$E12,0)</f>
        <v>-20</v>
      </c>
    </row>
    <row r="16" spans="1:27" x14ac:dyDescent="0.35">
      <c r="A16" s="97">
        <v>44846</v>
      </c>
      <c r="B16" s="96">
        <f>'[7]Scenario 1'!B13</f>
        <v>158.4</v>
      </c>
      <c r="C16" s="96">
        <f>'[7]Scenario 1'!C13</f>
        <v>85</v>
      </c>
      <c r="D16" s="96">
        <f>'[7]Scenario 1'!D13</f>
        <v>78</v>
      </c>
      <c r="E16" s="96">
        <f>'[7]Scenario 1'!F13</f>
        <v>23.5</v>
      </c>
      <c r="F16" s="96">
        <f>'[7]Scenario 1'!M13</f>
        <v>0</v>
      </c>
      <c r="G16" s="96">
        <f>'[7]Scenario 1'!N13</f>
        <v>8.1</v>
      </c>
      <c r="H16" s="96">
        <f t="shared" si="0"/>
        <v>186.5</v>
      </c>
      <c r="I16" s="96">
        <f>IF('[7]Scenario 1'!$E13&gt;0,'[7]Scenario 1'!$E13,0)</f>
        <v>0</v>
      </c>
      <c r="J16" s="96">
        <f>IF('[7]Scenario 1'!$E13&lt;=0,'[7]Scenario 1'!$E13,0)</f>
        <v>-20</v>
      </c>
    </row>
    <row r="17" spans="1:10" x14ac:dyDescent="0.35">
      <c r="A17" s="97">
        <v>44847</v>
      </c>
      <c r="B17" s="96">
        <f>'[7]Scenario 1'!B14</f>
        <v>166</v>
      </c>
      <c r="C17" s="96">
        <f>'[7]Scenario 1'!C14</f>
        <v>82</v>
      </c>
      <c r="D17" s="96">
        <f>'[7]Scenario 1'!D14</f>
        <v>76</v>
      </c>
      <c r="E17" s="96">
        <f>'[7]Scenario 1'!F14</f>
        <v>35.020000000000003</v>
      </c>
      <c r="F17" s="96">
        <f>'[7]Scenario 1'!M14</f>
        <v>0</v>
      </c>
      <c r="G17" s="96">
        <f>'[7]Scenario 1'!N14</f>
        <v>7.02</v>
      </c>
      <c r="H17" s="96">
        <f t="shared" si="0"/>
        <v>193.02</v>
      </c>
      <c r="I17" s="96">
        <f>IF('[7]Scenario 1'!$E14&gt;0,'[7]Scenario 1'!$E14,0)</f>
        <v>0</v>
      </c>
      <c r="J17" s="96">
        <f>IF('[7]Scenario 1'!$E14&lt;=0,'[7]Scenario 1'!$E14,0)</f>
        <v>-20</v>
      </c>
    </row>
    <row r="18" spans="1:10" x14ac:dyDescent="0.35">
      <c r="A18" s="97">
        <v>44848</v>
      </c>
      <c r="B18" s="96">
        <f>'[7]Scenario 1'!B15</f>
        <v>187.1</v>
      </c>
      <c r="C18" s="96">
        <f>'[7]Scenario 1'!C15</f>
        <v>81</v>
      </c>
      <c r="D18" s="96">
        <f>'[7]Scenario 1'!D15</f>
        <v>80</v>
      </c>
      <c r="E18" s="96">
        <f>'[7]Scenario 1'!F15</f>
        <v>47.86</v>
      </c>
      <c r="F18" s="96">
        <f>'[7]Scenario 1'!M15</f>
        <v>0</v>
      </c>
      <c r="G18" s="96">
        <f>'[7]Scenario 1'!N15</f>
        <v>1.76</v>
      </c>
      <c r="H18" s="96">
        <f t="shared" si="0"/>
        <v>208.85999999999999</v>
      </c>
      <c r="I18" s="96">
        <f>IF('[7]Scenario 1'!$E15&gt;0,'[7]Scenario 1'!$E15,0)</f>
        <v>0</v>
      </c>
      <c r="J18" s="96">
        <f>IF('[7]Scenario 1'!$E15&lt;=0,'[7]Scenario 1'!$E15,0)</f>
        <v>-20</v>
      </c>
    </row>
    <row r="19" spans="1:10" x14ac:dyDescent="0.35">
      <c r="A19" s="97">
        <v>44849</v>
      </c>
      <c r="B19" s="96">
        <f>'[7]Scenario 1'!B16</f>
        <v>183.8</v>
      </c>
      <c r="C19" s="96">
        <f>'[7]Scenario 1'!C16</f>
        <v>79</v>
      </c>
      <c r="D19" s="96">
        <f>'[7]Scenario 1'!D16</f>
        <v>81</v>
      </c>
      <c r="E19" s="96">
        <f>'[7]Scenario 1'!F16</f>
        <v>46.6</v>
      </c>
      <c r="F19" s="96">
        <f>'[7]Scenario 1'!M16</f>
        <v>0</v>
      </c>
      <c r="G19" s="96">
        <f>'[7]Scenario 1'!N16</f>
        <v>2.8</v>
      </c>
      <c r="H19" s="96">
        <f t="shared" si="0"/>
        <v>206.60000000000002</v>
      </c>
      <c r="I19" s="96">
        <f>IF('[7]Scenario 1'!$E16&gt;0,'[7]Scenario 1'!$E16,0)</f>
        <v>0</v>
      </c>
      <c r="J19" s="96">
        <f>IF('[7]Scenario 1'!$E16&lt;=0,'[7]Scenario 1'!$E16,0)</f>
        <v>-20</v>
      </c>
    </row>
    <row r="20" spans="1:10" x14ac:dyDescent="0.35">
      <c r="A20" s="97">
        <v>44850</v>
      </c>
      <c r="B20" s="96">
        <f>'[7]Scenario 1'!B17</f>
        <v>181.1</v>
      </c>
      <c r="C20" s="96">
        <f>'[7]Scenario 1'!C17</f>
        <v>83</v>
      </c>
      <c r="D20" s="96">
        <f>'[7]Scenario 1'!D17</f>
        <v>77</v>
      </c>
      <c r="E20" s="96">
        <f>'[7]Scenario 1'!F17</f>
        <v>45.11</v>
      </c>
      <c r="F20" s="96">
        <f>'[7]Scenario 1'!M17</f>
        <v>0</v>
      </c>
      <c r="G20" s="96">
        <f>'[7]Scenario 1'!N17</f>
        <v>4.01</v>
      </c>
      <c r="H20" s="96">
        <f t="shared" si="0"/>
        <v>205.10999999999999</v>
      </c>
      <c r="I20" s="96">
        <f>IF('[7]Scenario 1'!$E17&gt;0,'[7]Scenario 1'!$E17,0)</f>
        <v>0</v>
      </c>
      <c r="J20" s="96">
        <f>IF('[7]Scenario 1'!$E17&lt;=0,'[7]Scenario 1'!$E17,0)</f>
        <v>-20</v>
      </c>
    </row>
    <row r="21" spans="1:10" x14ac:dyDescent="0.35">
      <c r="A21" s="97">
        <v>44851</v>
      </c>
      <c r="B21" s="96">
        <f>'[7]Scenario 1'!B18</f>
        <v>192.9</v>
      </c>
      <c r="C21" s="96">
        <f>'[7]Scenario 1'!C18</f>
        <v>86</v>
      </c>
      <c r="D21" s="96">
        <f>'[7]Scenario 1'!D18</f>
        <v>60</v>
      </c>
      <c r="E21" s="96">
        <f>'[7]Scenario 1'!F18</f>
        <v>50</v>
      </c>
      <c r="F21" s="96">
        <f>'[7]Scenario 1'!M18</f>
        <v>16.899999999999999</v>
      </c>
      <c r="G21" s="96">
        <f>'[7]Scenario 1'!N18</f>
        <v>0</v>
      </c>
      <c r="H21" s="96">
        <f t="shared" si="0"/>
        <v>212.9</v>
      </c>
      <c r="I21" s="96">
        <f>IF('[7]Scenario 1'!$E18&gt;0,'[7]Scenario 1'!$E18,0)</f>
        <v>0</v>
      </c>
      <c r="J21" s="96">
        <f>IF('[7]Scenario 1'!$E18&lt;=0,'[7]Scenario 1'!$E18,0)</f>
        <v>-20</v>
      </c>
    </row>
    <row r="22" spans="1:10" x14ac:dyDescent="0.35">
      <c r="A22" s="97">
        <v>44852</v>
      </c>
      <c r="B22" s="96">
        <f>'[7]Scenario 1'!B19</f>
        <v>189.1</v>
      </c>
      <c r="C22" s="96">
        <f>'[7]Scenario 1'!C19</f>
        <v>89</v>
      </c>
      <c r="D22" s="96">
        <f>'[7]Scenario 1'!D19</f>
        <v>63</v>
      </c>
      <c r="E22" s="96">
        <f>'[7]Scenario 1'!F19</f>
        <v>50</v>
      </c>
      <c r="F22" s="96">
        <f>'[7]Scenario 1'!M19</f>
        <v>7.1</v>
      </c>
      <c r="G22" s="96">
        <f>'[7]Scenario 1'!N19</f>
        <v>0</v>
      </c>
      <c r="H22" s="96">
        <f t="shared" si="0"/>
        <v>209.1</v>
      </c>
      <c r="I22" s="96">
        <f>IF('[7]Scenario 1'!$E19&gt;0,'[7]Scenario 1'!$E19,0)</f>
        <v>0</v>
      </c>
      <c r="J22" s="96">
        <f>IF('[7]Scenario 1'!$E19&lt;=0,'[7]Scenario 1'!$E19,0)</f>
        <v>-20</v>
      </c>
    </row>
    <row r="23" spans="1:10" x14ac:dyDescent="0.35">
      <c r="A23" s="97">
        <v>44853</v>
      </c>
      <c r="B23" s="96">
        <f>'[7]Scenario 1'!B20</f>
        <v>164.9</v>
      </c>
      <c r="C23" s="96">
        <f>'[7]Scenario 1'!C20</f>
        <v>88</v>
      </c>
      <c r="D23" s="96">
        <f>'[7]Scenario 1'!D20</f>
        <v>60</v>
      </c>
      <c r="E23" s="96">
        <f>'[7]Scenario 1'!F20</f>
        <v>44.87</v>
      </c>
      <c r="F23" s="96">
        <f>'[7]Scenario 1'!M20</f>
        <v>0</v>
      </c>
      <c r="G23" s="96">
        <f>'[7]Scenario 1'!N20</f>
        <v>7.97</v>
      </c>
      <c r="H23" s="96">
        <f t="shared" si="0"/>
        <v>192.87</v>
      </c>
      <c r="I23" s="96">
        <f>IF('[7]Scenario 1'!$E20&gt;0,'[7]Scenario 1'!$E20,0)</f>
        <v>0</v>
      </c>
      <c r="J23" s="96">
        <f>IF('[7]Scenario 1'!$E20&lt;=0,'[7]Scenario 1'!$E20,0)</f>
        <v>-20</v>
      </c>
    </row>
    <row r="24" spans="1:10" x14ac:dyDescent="0.35">
      <c r="A24" s="97">
        <v>44854</v>
      </c>
      <c r="B24" s="96">
        <f>'[7]Scenario 1'!B21</f>
        <v>178.2</v>
      </c>
      <c r="C24" s="96">
        <f>'[7]Scenario 1'!C21</f>
        <v>88</v>
      </c>
      <c r="D24" s="96">
        <f>'[7]Scenario 1'!D21</f>
        <v>70</v>
      </c>
      <c r="E24" s="96">
        <f>'[7]Scenario 1'!F21</f>
        <v>44.17</v>
      </c>
      <c r="F24" s="96">
        <f>'[7]Scenario 1'!M21</f>
        <v>0</v>
      </c>
      <c r="G24" s="96">
        <f>'[7]Scenario 1'!N21</f>
        <v>3.97</v>
      </c>
      <c r="H24" s="96">
        <f t="shared" si="0"/>
        <v>202.17</v>
      </c>
      <c r="I24" s="96">
        <f>IF('[7]Scenario 1'!$E21&gt;0,'[7]Scenario 1'!$E21,0)</f>
        <v>0</v>
      </c>
      <c r="J24" s="96">
        <f>IF('[7]Scenario 1'!$E21&lt;=0,'[7]Scenario 1'!$E21,0)</f>
        <v>-20</v>
      </c>
    </row>
    <row r="25" spans="1:10" x14ac:dyDescent="0.35">
      <c r="A25" s="97">
        <v>44855</v>
      </c>
      <c r="B25" s="96">
        <f>'[7]Scenario 1'!B22</f>
        <v>225.9</v>
      </c>
      <c r="C25" s="96">
        <f>'[7]Scenario 1'!C22</f>
        <v>91</v>
      </c>
      <c r="D25" s="96">
        <f>'[7]Scenario 1'!D22</f>
        <v>57.55</v>
      </c>
      <c r="E25" s="96">
        <f>'[7]Scenario 1'!F22</f>
        <v>50</v>
      </c>
      <c r="F25" s="96">
        <f>'[7]Scenario 1'!M22</f>
        <v>47.36</v>
      </c>
      <c r="G25" s="96">
        <f>'[7]Scenario 1'!N22</f>
        <v>0</v>
      </c>
      <c r="H25" s="96">
        <f t="shared" si="0"/>
        <v>245.9</v>
      </c>
      <c r="I25" s="96">
        <f>IF('[7]Scenario 1'!$E22&gt;0,'[7]Scenario 1'!$E22,0)</f>
        <v>0</v>
      </c>
      <c r="J25" s="96">
        <f>IF('[7]Scenario 1'!$E22&lt;=0,'[7]Scenario 1'!$E22,0)</f>
        <v>-20</v>
      </c>
    </row>
    <row r="26" spans="1:10" x14ac:dyDescent="0.35">
      <c r="A26" s="97">
        <v>44856</v>
      </c>
      <c r="B26" s="96">
        <f>'[7]Scenario 1'!B23</f>
        <v>208.6</v>
      </c>
      <c r="C26" s="96">
        <f>'[7]Scenario 1'!C23</f>
        <v>92</v>
      </c>
      <c r="D26" s="96">
        <f>'[7]Scenario 1'!D23</f>
        <v>55</v>
      </c>
      <c r="E26" s="96">
        <f>'[7]Scenario 1'!F23</f>
        <v>50</v>
      </c>
      <c r="F26" s="96">
        <f>'[7]Scenario 1'!M23</f>
        <v>31.6</v>
      </c>
      <c r="G26" s="96">
        <f>'[7]Scenario 1'!N23</f>
        <v>0</v>
      </c>
      <c r="H26" s="96">
        <f t="shared" si="0"/>
        <v>228.6</v>
      </c>
      <c r="I26" s="96">
        <f>IF('[7]Scenario 1'!$E23&gt;0,'[7]Scenario 1'!$E23,0)</f>
        <v>0</v>
      </c>
      <c r="J26" s="96">
        <f>IF('[7]Scenario 1'!$E23&lt;=0,'[7]Scenario 1'!$E23,0)</f>
        <v>-20</v>
      </c>
    </row>
    <row r="27" spans="1:10" x14ac:dyDescent="0.35">
      <c r="A27" s="97">
        <v>44857</v>
      </c>
      <c r="B27" s="96">
        <f>'[7]Scenario 1'!B24</f>
        <v>209.2</v>
      </c>
      <c r="C27" s="96">
        <f>'[7]Scenario 1'!C24</f>
        <v>81</v>
      </c>
      <c r="D27" s="96">
        <f>'[7]Scenario 1'!D24</f>
        <v>62.06</v>
      </c>
      <c r="E27" s="96">
        <f>'[7]Scenario 1'!F24</f>
        <v>50</v>
      </c>
      <c r="F27" s="96">
        <f>'[7]Scenario 1'!M24</f>
        <v>36.14</v>
      </c>
      <c r="G27" s="96">
        <f>'[7]Scenario 1'!N24</f>
        <v>0</v>
      </c>
      <c r="H27" s="96">
        <f t="shared" si="0"/>
        <v>229.2</v>
      </c>
      <c r="I27" s="96">
        <f>IF('[7]Scenario 1'!$E24&gt;0,'[7]Scenario 1'!$E24,0)</f>
        <v>0</v>
      </c>
      <c r="J27" s="96">
        <f>IF('[7]Scenario 1'!$E24&lt;=0,'[7]Scenario 1'!$E24,0)</f>
        <v>-20</v>
      </c>
    </row>
    <row r="28" spans="1:10" x14ac:dyDescent="0.35">
      <c r="A28" s="97">
        <v>44858</v>
      </c>
      <c r="B28" s="96">
        <f>'[7]Scenario 1'!B25</f>
        <v>203.7</v>
      </c>
      <c r="C28" s="96">
        <f>'[7]Scenario 1'!C25</f>
        <v>92</v>
      </c>
      <c r="D28" s="96">
        <f>'[7]Scenario 1'!D25</f>
        <v>61</v>
      </c>
      <c r="E28" s="96">
        <f>'[7]Scenario 1'!F25</f>
        <v>50</v>
      </c>
      <c r="F28" s="96">
        <f>'[7]Scenario 1'!M25</f>
        <v>20.7</v>
      </c>
      <c r="G28" s="96">
        <f>'[7]Scenario 1'!N25</f>
        <v>0</v>
      </c>
      <c r="H28" s="96">
        <f t="shared" si="0"/>
        <v>223.7</v>
      </c>
      <c r="I28" s="96">
        <f>IF('[7]Scenario 1'!$E25&gt;0,'[7]Scenario 1'!$E25,0)</f>
        <v>0</v>
      </c>
      <c r="J28" s="96">
        <f>IF('[7]Scenario 1'!$E25&lt;=0,'[7]Scenario 1'!$E25,0)</f>
        <v>-20</v>
      </c>
    </row>
    <row r="29" spans="1:10" x14ac:dyDescent="0.35">
      <c r="A29" s="97">
        <v>44859</v>
      </c>
      <c r="B29" s="96">
        <f>'[7]Scenario 1'!B26</f>
        <v>195.5</v>
      </c>
      <c r="C29" s="96">
        <f>'[7]Scenario 1'!C26</f>
        <v>93</v>
      </c>
      <c r="D29" s="96">
        <f>'[7]Scenario 1'!D26</f>
        <v>55</v>
      </c>
      <c r="E29" s="96">
        <f>'[7]Scenario 1'!F26</f>
        <v>50</v>
      </c>
      <c r="F29" s="96">
        <f>'[7]Scenario 1'!M26</f>
        <v>17.5</v>
      </c>
      <c r="G29" s="96">
        <f>'[7]Scenario 1'!N26</f>
        <v>0</v>
      </c>
      <c r="H29" s="96">
        <f t="shared" si="0"/>
        <v>215.5</v>
      </c>
      <c r="I29" s="96">
        <f>IF('[7]Scenario 1'!$E26&gt;0,'[7]Scenario 1'!$E26,0)</f>
        <v>0</v>
      </c>
      <c r="J29" s="96">
        <f>IF('[7]Scenario 1'!$E26&lt;=0,'[7]Scenario 1'!$E26,0)</f>
        <v>-20</v>
      </c>
    </row>
    <row r="30" spans="1:10" x14ac:dyDescent="0.35">
      <c r="A30" s="97">
        <v>44860</v>
      </c>
      <c r="B30" s="96">
        <f>'[7]Scenario 1'!B27</f>
        <v>184.9</v>
      </c>
      <c r="C30" s="96">
        <f>'[7]Scenario 1'!C27</f>
        <v>85</v>
      </c>
      <c r="D30" s="96">
        <f>'[7]Scenario 1'!D27</f>
        <v>70</v>
      </c>
      <c r="E30" s="96">
        <f>'[7]Scenario 1'!F27</f>
        <v>50</v>
      </c>
      <c r="F30" s="96">
        <f>'[7]Scenario 1'!M27</f>
        <v>0</v>
      </c>
      <c r="G30" s="96">
        <f>'[7]Scenario 1'!N27</f>
        <v>0.1</v>
      </c>
      <c r="H30" s="96">
        <f t="shared" si="0"/>
        <v>205</v>
      </c>
      <c r="I30" s="96">
        <f>IF('[7]Scenario 1'!$E27&gt;0,'[7]Scenario 1'!$E27,0)</f>
        <v>0</v>
      </c>
      <c r="J30" s="96">
        <f>IF('[7]Scenario 1'!$E27&lt;=0,'[7]Scenario 1'!$E27,0)</f>
        <v>-20</v>
      </c>
    </row>
    <row r="31" spans="1:10" x14ac:dyDescent="0.35">
      <c r="A31" s="97">
        <v>44861</v>
      </c>
      <c r="B31" s="96">
        <f>'[7]Scenario 1'!B28</f>
        <v>199.7</v>
      </c>
      <c r="C31" s="96">
        <f>'[7]Scenario 1'!C28</f>
        <v>86</v>
      </c>
      <c r="D31" s="96">
        <f>'[7]Scenario 1'!D28</f>
        <v>72</v>
      </c>
      <c r="E31" s="96">
        <f>'[7]Scenario 1'!F28</f>
        <v>50</v>
      </c>
      <c r="F31" s="96">
        <f>'[7]Scenario 1'!M28</f>
        <v>11.7</v>
      </c>
      <c r="G31" s="96">
        <f>'[7]Scenario 1'!N28</f>
        <v>0</v>
      </c>
      <c r="H31" s="96">
        <f t="shared" si="0"/>
        <v>219.7</v>
      </c>
      <c r="I31" s="96">
        <f>IF('[7]Scenario 1'!$E28&gt;0,'[7]Scenario 1'!$E28,0)</f>
        <v>0</v>
      </c>
      <c r="J31" s="96">
        <f>IF('[7]Scenario 1'!$E28&lt;=0,'[7]Scenario 1'!$E28,0)</f>
        <v>-20</v>
      </c>
    </row>
    <row r="32" spans="1:10" x14ac:dyDescent="0.35">
      <c r="A32" s="97">
        <v>44862</v>
      </c>
      <c r="B32" s="96">
        <f>'[7]Scenario 1'!B29</f>
        <v>268.8</v>
      </c>
      <c r="C32" s="96">
        <f>'[7]Scenario 1'!C29</f>
        <v>90</v>
      </c>
      <c r="D32" s="96">
        <f>'[7]Scenario 1'!D29</f>
        <v>91.06</v>
      </c>
      <c r="E32" s="96">
        <f>'[7]Scenario 1'!F29</f>
        <v>50</v>
      </c>
      <c r="F32" s="96">
        <f>'[7]Scenario 1'!M29</f>
        <v>57.73</v>
      </c>
      <c r="G32" s="96">
        <f>'[7]Scenario 1'!N29</f>
        <v>0</v>
      </c>
      <c r="H32" s="96">
        <f t="shared" si="0"/>
        <v>288.8</v>
      </c>
      <c r="I32" s="96">
        <f>IF('[7]Scenario 1'!$E29&gt;0,'[7]Scenario 1'!$E29,0)</f>
        <v>0</v>
      </c>
      <c r="J32" s="96">
        <f>IF('[7]Scenario 1'!$E29&lt;=0,'[7]Scenario 1'!$E29,0)</f>
        <v>-20</v>
      </c>
    </row>
    <row r="33" spans="1:42" x14ac:dyDescent="0.35">
      <c r="A33" s="97">
        <v>44863</v>
      </c>
      <c r="B33" s="96">
        <f>'[7]Scenario 1'!B30</f>
        <v>266.2</v>
      </c>
      <c r="C33" s="96">
        <f>'[7]Scenario 1'!C30</f>
        <v>86</v>
      </c>
      <c r="D33" s="96">
        <f>'[7]Scenario 1'!D30</f>
        <v>93.08</v>
      </c>
      <c r="E33" s="96">
        <f>'[7]Scenario 1'!F30</f>
        <v>50</v>
      </c>
      <c r="F33" s="96">
        <f>'[7]Scenario 1'!M30</f>
        <v>57.12</v>
      </c>
      <c r="G33" s="96">
        <f>'[7]Scenario 1'!N30</f>
        <v>0</v>
      </c>
      <c r="H33" s="96">
        <f t="shared" si="0"/>
        <v>286.2</v>
      </c>
      <c r="I33" s="96">
        <f>IF('[7]Scenario 1'!$E30&gt;0,'[7]Scenario 1'!$E30,0)</f>
        <v>0</v>
      </c>
      <c r="J33" s="96">
        <f>IF('[7]Scenario 1'!$E30&lt;=0,'[7]Scenario 1'!$E30,0)</f>
        <v>-20</v>
      </c>
    </row>
    <row r="34" spans="1:42" x14ac:dyDescent="0.35">
      <c r="A34" s="97">
        <v>44864</v>
      </c>
      <c r="B34" s="96">
        <f>'[7]Scenario 1'!B31</f>
        <v>253.8</v>
      </c>
      <c r="C34" s="96">
        <f>'[7]Scenario 1'!C31</f>
        <v>84</v>
      </c>
      <c r="D34" s="96">
        <f>'[7]Scenario 1'!D31</f>
        <v>86.61</v>
      </c>
      <c r="E34" s="96">
        <f>'[7]Scenario 1'!F31</f>
        <v>50</v>
      </c>
      <c r="F34" s="96">
        <f>'[7]Scenario 1'!M31</f>
        <v>53.2</v>
      </c>
      <c r="G34" s="96">
        <f>'[7]Scenario 1'!N31</f>
        <v>0</v>
      </c>
      <c r="H34" s="96">
        <f t="shared" si="0"/>
        <v>273.8</v>
      </c>
      <c r="I34" s="96">
        <f>IF('[7]Scenario 1'!$E31&gt;0,'[7]Scenario 1'!$E31,0)</f>
        <v>0</v>
      </c>
      <c r="J34" s="96">
        <f>IF('[7]Scenario 1'!$E31&lt;=0,'[7]Scenario 1'!$E31,0)</f>
        <v>-20</v>
      </c>
    </row>
    <row r="35" spans="1:42" x14ac:dyDescent="0.35">
      <c r="A35" s="97">
        <v>44865</v>
      </c>
      <c r="B35" s="96">
        <f>'[7]Scenario 1'!B32</f>
        <v>247.8</v>
      </c>
      <c r="C35" s="96">
        <f>'[7]Scenario 1'!C32</f>
        <v>78</v>
      </c>
      <c r="D35" s="96">
        <f>'[7]Scenario 1'!D32</f>
        <v>88.39</v>
      </c>
      <c r="E35" s="96">
        <f>'[7]Scenario 1'!F32</f>
        <v>50</v>
      </c>
      <c r="F35" s="96">
        <f>'[7]Scenario 1'!M32</f>
        <v>51.41</v>
      </c>
      <c r="G35" s="96">
        <f>'[7]Scenario 1'!N32</f>
        <v>0</v>
      </c>
      <c r="H35" s="96">
        <f t="shared" si="0"/>
        <v>267.8</v>
      </c>
      <c r="I35" s="96">
        <f>IF('[7]Scenario 1'!$E32&gt;0,'[7]Scenario 1'!$E32,0)</f>
        <v>0</v>
      </c>
      <c r="J35" s="96">
        <f>IF('[7]Scenario 1'!$E32&lt;=0,'[7]Scenario 1'!$E32,0)</f>
        <v>-20</v>
      </c>
    </row>
    <row r="36" spans="1:42" x14ac:dyDescent="0.35">
      <c r="A36" s="97">
        <v>44866</v>
      </c>
      <c r="B36" s="96">
        <f>'[7]Scenario 1'!B33</f>
        <v>192.3</v>
      </c>
      <c r="C36" s="96">
        <f>'[7]Scenario 1'!C33</f>
        <v>82</v>
      </c>
      <c r="D36" s="96">
        <f>'[7]Scenario 1'!D33</f>
        <v>80</v>
      </c>
      <c r="E36" s="96">
        <f>'[7]Scenario 1'!F33</f>
        <v>49.86</v>
      </c>
      <c r="F36" s="96">
        <f>'[7]Scenario 1'!M33</f>
        <v>0</v>
      </c>
      <c r="G36" s="96">
        <f>'[7]Scenario 1'!N33</f>
        <v>19.559999999999999</v>
      </c>
      <c r="H36" s="96">
        <f t="shared" si="0"/>
        <v>211.86</v>
      </c>
      <c r="I36" s="96">
        <f>IF('[7]Scenario 1'!$E33&gt;0,'[7]Scenario 1'!$E33,0)</f>
        <v>0</v>
      </c>
      <c r="J36" s="96">
        <f>IF('[7]Scenario 1'!$E33&lt;=0,'[7]Scenario 1'!$E33,0)</f>
        <v>0</v>
      </c>
    </row>
    <row r="37" spans="1:42" x14ac:dyDescent="0.35">
      <c r="A37" s="97">
        <v>44867</v>
      </c>
      <c r="B37" s="96">
        <f>'[7]Scenario 1'!B34</f>
        <v>184.3</v>
      </c>
      <c r="C37" s="96">
        <f>'[7]Scenario 1'!C34</f>
        <v>73</v>
      </c>
      <c r="D37" s="96">
        <f>'[7]Scenario 1'!D34</f>
        <v>84</v>
      </c>
      <c r="E37" s="96">
        <f>'[7]Scenario 1'!F34</f>
        <v>48.51</v>
      </c>
      <c r="F37" s="96">
        <f>'[7]Scenario 1'!M34</f>
        <v>0</v>
      </c>
      <c r="G37" s="96">
        <f>'[7]Scenario 1'!N34</f>
        <v>21.21</v>
      </c>
      <c r="H37" s="96">
        <f t="shared" si="0"/>
        <v>205.51000000000002</v>
      </c>
      <c r="I37" s="96">
        <f>IF('[7]Scenario 1'!$E34&gt;0,'[7]Scenario 1'!$E34,0)</f>
        <v>0</v>
      </c>
      <c r="J37" s="96">
        <f>IF('[7]Scenario 1'!$E34&lt;=0,'[7]Scenario 1'!$E34,0)</f>
        <v>0</v>
      </c>
    </row>
    <row r="38" spans="1:42" x14ac:dyDescent="0.35">
      <c r="A38" s="97">
        <v>44868</v>
      </c>
      <c r="B38" s="96">
        <f>'[7]Scenario 1'!B35</f>
        <v>195.9</v>
      </c>
      <c r="C38" s="96">
        <f>'[7]Scenario 1'!C35</f>
        <v>78</v>
      </c>
      <c r="D38" s="96">
        <f>'[7]Scenario 1'!D35</f>
        <v>77</v>
      </c>
      <c r="E38" s="96">
        <f>'[7]Scenario 1'!F35</f>
        <v>54.64</v>
      </c>
      <c r="F38" s="96">
        <f>'[7]Scenario 1'!M35</f>
        <v>0</v>
      </c>
      <c r="G38" s="96">
        <f>'[7]Scenario 1'!N35</f>
        <v>13.74</v>
      </c>
      <c r="H38" s="96">
        <f t="shared" si="0"/>
        <v>209.64000000000001</v>
      </c>
      <c r="I38" s="96">
        <f>IF('[7]Scenario 1'!$E35&gt;0,'[7]Scenario 1'!$E35,0)</f>
        <v>0</v>
      </c>
      <c r="J38" s="96">
        <f>IF('[7]Scenario 1'!$E35&lt;=0,'[7]Scenario 1'!$E35,0)</f>
        <v>0</v>
      </c>
    </row>
    <row r="39" spans="1:42" x14ac:dyDescent="0.35">
      <c r="A39" s="97">
        <v>44869</v>
      </c>
      <c r="B39" s="96">
        <f>'[7]Scenario 1'!B36</f>
        <v>212.2</v>
      </c>
      <c r="C39" s="96">
        <f>'[7]Scenario 1'!C36</f>
        <v>87</v>
      </c>
      <c r="D39" s="96">
        <f>'[7]Scenario 1'!D36</f>
        <v>80</v>
      </c>
      <c r="E39" s="96">
        <f>'[7]Scenario 1'!F36</f>
        <v>55</v>
      </c>
      <c r="F39" s="96">
        <f>'[7]Scenario 1'!M36</f>
        <v>0</v>
      </c>
      <c r="G39" s="96">
        <f>'[7]Scenario 1'!N36</f>
        <v>9.8000000000000007</v>
      </c>
      <c r="H39" s="96">
        <f t="shared" si="0"/>
        <v>222</v>
      </c>
      <c r="I39" s="96">
        <f>IF('[7]Scenario 1'!$E36&gt;0,'[7]Scenario 1'!$E36,0)</f>
        <v>0</v>
      </c>
      <c r="J39" s="96">
        <f>IF('[7]Scenario 1'!$E36&lt;=0,'[7]Scenario 1'!$E36,0)</f>
        <v>0</v>
      </c>
      <c r="N39" t="s">
        <v>326</v>
      </c>
      <c r="V39" t="s">
        <v>327</v>
      </c>
    </row>
    <row r="40" spans="1:42" ht="42" x14ac:dyDescent="0.35">
      <c r="A40" s="97">
        <v>44870</v>
      </c>
      <c r="B40" s="96">
        <f>'[7]Scenario 1'!B37</f>
        <v>231.9</v>
      </c>
      <c r="C40" s="96">
        <f>'[7]Scenario 1'!C37</f>
        <v>90</v>
      </c>
      <c r="D40" s="96">
        <f>'[7]Scenario 1'!D37</f>
        <v>81</v>
      </c>
      <c r="E40" s="96">
        <f>'[7]Scenario 1'!F37</f>
        <v>55</v>
      </c>
      <c r="F40" s="96">
        <f>'[7]Scenario 1'!M37</f>
        <v>5.9</v>
      </c>
      <c r="G40" s="96">
        <f>'[7]Scenario 1'!N37</f>
        <v>0</v>
      </c>
      <c r="H40" s="96">
        <f t="shared" si="0"/>
        <v>231.9</v>
      </c>
      <c r="I40" s="96">
        <f>IF('[7]Scenario 1'!$E37&gt;0,'[7]Scenario 1'!$E37,0)</f>
        <v>0</v>
      </c>
      <c r="J40" s="96">
        <f>IF('[7]Scenario 1'!$E37&lt;=0,'[7]Scenario 1'!$E37,0)</f>
        <v>0</v>
      </c>
      <c r="N40" s="91" t="s">
        <v>217</v>
      </c>
      <c r="O40" s="91" t="s">
        <v>218</v>
      </c>
      <c r="P40" s="91" t="s">
        <v>219</v>
      </c>
      <c r="V40" s="91" t="s">
        <v>220</v>
      </c>
      <c r="W40" s="91" t="s">
        <v>218</v>
      </c>
      <c r="X40" s="91" t="s">
        <v>219</v>
      </c>
    </row>
    <row r="41" spans="1:42" x14ac:dyDescent="0.35">
      <c r="A41" s="97">
        <v>44871</v>
      </c>
      <c r="B41" s="96">
        <f>'[7]Scenario 1'!B38</f>
        <v>271.8</v>
      </c>
      <c r="C41" s="96">
        <f>'[7]Scenario 1'!C38</f>
        <v>86</v>
      </c>
      <c r="D41" s="96">
        <f>'[7]Scenario 1'!D38</f>
        <v>81.489999999999995</v>
      </c>
      <c r="E41" s="96">
        <f>'[7]Scenario 1'!F38</f>
        <v>55</v>
      </c>
      <c r="F41" s="96">
        <f>'[7]Scenario 1'!M38</f>
        <v>49.3</v>
      </c>
      <c r="G41" s="96">
        <f>'[7]Scenario 1'!N38</f>
        <v>0</v>
      </c>
      <c r="H41" s="96">
        <f t="shared" si="0"/>
        <v>271.8</v>
      </c>
      <c r="I41" s="96">
        <f>IF('[7]Scenario 1'!$E38&gt;0,'[7]Scenario 1'!$E38,0)</f>
        <v>0</v>
      </c>
      <c r="J41" s="96">
        <f>IF('[7]Scenario 1'!$E38&lt;=0,'[7]Scenario 1'!$E38,0)</f>
        <v>0</v>
      </c>
      <c r="N41" s="75" t="s">
        <v>4</v>
      </c>
      <c r="O41" s="75">
        <v>27.289658739997996</v>
      </c>
      <c r="P41" s="75">
        <v>27.4</v>
      </c>
      <c r="V41" s="75" t="s">
        <v>79</v>
      </c>
      <c r="W41" s="75">
        <f>AB41/1000</f>
        <v>15.55</v>
      </c>
      <c r="X41" s="75">
        <v>15.5</v>
      </c>
      <c r="AA41" t="s">
        <v>79</v>
      </c>
      <c r="AB41" s="10">
        <f>SUM(C5:C186)</f>
        <v>15550</v>
      </c>
    </row>
    <row r="42" spans="1:42" x14ac:dyDescent="0.35">
      <c r="A42" s="97">
        <v>44872</v>
      </c>
      <c r="B42" s="96">
        <f>'[7]Scenario 1'!B39</f>
        <v>239.6</v>
      </c>
      <c r="C42" s="96">
        <f>'[7]Scenario 1'!C39</f>
        <v>88</v>
      </c>
      <c r="D42" s="96">
        <f>'[7]Scenario 1'!D39</f>
        <v>79</v>
      </c>
      <c r="E42" s="96">
        <f>'[7]Scenario 1'!F39</f>
        <v>55</v>
      </c>
      <c r="F42" s="96">
        <f>'[7]Scenario 1'!M39</f>
        <v>17.600000000000001</v>
      </c>
      <c r="G42" s="96">
        <f>'[7]Scenario 1'!N39</f>
        <v>0</v>
      </c>
      <c r="H42" s="96">
        <f t="shared" si="0"/>
        <v>239.6</v>
      </c>
      <c r="I42" s="96">
        <f>IF('[7]Scenario 1'!$E39&gt;0,'[7]Scenario 1'!$E39,0)</f>
        <v>0</v>
      </c>
      <c r="J42" s="96">
        <f>IF('[7]Scenario 1'!$E39&lt;=0,'[7]Scenario 1'!$E39,0)</f>
        <v>0</v>
      </c>
      <c r="N42" s="75" t="s">
        <v>221</v>
      </c>
      <c r="O42" s="75">
        <v>3.8067948356166905</v>
      </c>
      <c r="P42" s="75">
        <v>3.8</v>
      </c>
      <c r="V42" s="75" t="s">
        <v>38</v>
      </c>
      <c r="W42" s="75">
        <f>AB42/1000</f>
        <v>15.78622</v>
      </c>
      <c r="X42" s="75">
        <v>15.7</v>
      </c>
      <c r="AA42" t="s">
        <v>38</v>
      </c>
      <c r="AB42" s="10">
        <f>SUM(D5:D186)</f>
        <v>15786.22</v>
      </c>
    </row>
    <row r="43" spans="1:42" x14ac:dyDescent="0.35">
      <c r="A43" s="97">
        <v>44873</v>
      </c>
      <c r="B43" s="96">
        <f>'[7]Scenario 1'!B40</f>
        <v>273.8</v>
      </c>
      <c r="C43" s="96">
        <f>'[7]Scenario 1'!C40</f>
        <v>86</v>
      </c>
      <c r="D43" s="96">
        <f>'[7]Scenario 1'!D40</f>
        <v>88.5</v>
      </c>
      <c r="E43" s="96">
        <f>'[7]Scenario 1'!F40</f>
        <v>55</v>
      </c>
      <c r="F43" s="96">
        <f>'[7]Scenario 1'!M40</f>
        <v>44.3</v>
      </c>
      <c r="G43" s="96">
        <f>'[7]Scenario 1'!N40</f>
        <v>0</v>
      </c>
      <c r="H43" s="96">
        <f t="shared" si="0"/>
        <v>273.8</v>
      </c>
      <c r="I43" s="96">
        <f>IF('[7]Scenario 1'!$E40&gt;0,'[7]Scenario 1'!$E40,0)</f>
        <v>0</v>
      </c>
      <c r="J43" s="96">
        <f>IF('[7]Scenario 1'!$E40&lt;=0,'[7]Scenario 1'!$E40,0)</f>
        <v>0</v>
      </c>
      <c r="N43" s="75" t="s">
        <v>5</v>
      </c>
      <c r="O43" s="75">
        <v>7.7750165016740356</v>
      </c>
      <c r="P43" s="75">
        <v>7.8</v>
      </c>
      <c r="V43" s="75" t="s">
        <v>12</v>
      </c>
      <c r="W43" s="75">
        <f>AB43/1000</f>
        <v>10.689969999999999</v>
      </c>
      <c r="X43" s="75">
        <v>10.7</v>
      </c>
      <c r="AA43" t="s">
        <v>12</v>
      </c>
      <c r="AB43" s="10">
        <f>SUM(E5:E186)</f>
        <v>10689.97</v>
      </c>
    </row>
    <row r="44" spans="1:42" x14ac:dyDescent="0.35">
      <c r="A44" s="97">
        <v>44874</v>
      </c>
      <c r="B44" s="96">
        <f>'[7]Scenario 1'!B41</f>
        <v>267.5</v>
      </c>
      <c r="C44" s="96">
        <f>'[7]Scenario 1'!C41</f>
        <v>85</v>
      </c>
      <c r="D44" s="96">
        <f>'[7]Scenario 1'!D41</f>
        <v>89.24</v>
      </c>
      <c r="E44" s="96">
        <f>'[7]Scenario 1'!F41</f>
        <v>55</v>
      </c>
      <c r="F44" s="96">
        <f>'[7]Scenario 1'!M41</f>
        <v>38.26</v>
      </c>
      <c r="G44" s="96">
        <f>'[7]Scenario 1'!N41</f>
        <v>0</v>
      </c>
      <c r="H44" s="96">
        <f t="shared" si="0"/>
        <v>267.5</v>
      </c>
      <c r="I44" s="96">
        <f>IF('[7]Scenario 1'!$E41&gt;0,'[7]Scenario 1'!$E41,0)</f>
        <v>0</v>
      </c>
      <c r="J44" s="96">
        <f>IF('[7]Scenario 1'!$E41&lt;=0,'[7]Scenario 1'!$E41,0)</f>
        <v>0</v>
      </c>
      <c r="N44" s="76" t="s">
        <v>6</v>
      </c>
      <c r="O44" s="76">
        <v>3.5188873902163875</v>
      </c>
      <c r="P44" s="76">
        <v>3.5</v>
      </c>
      <c r="V44" s="76" t="s">
        <v>222</v>
      </c>
      <c r="W44" s="76">
        <f>AB44/1000</f>
        <v>0</v>
      </c>
      <c r="X44" s="76">
        <v>0.2</v>
      </c>
      <c r="AA44" t="s">
        <v>223</v>
      </c>
      <c r="AB44" s="10">
        <f>SUM(I5:I186)</f>
        <v>0</v>
      </c>
    </row>
    <row r="45" spans="1:42" x14ac:dyDescent="0.35">
      <c r="A45" s="97">
        <v>44875</v>
      </c>
      <c r="B45" s="96">
        <f>'[7]Scenario 1'!B42</f>
        <v>249.6</v>
      </c>
      <c r="C45" s="96">
        <f>'[7]Scenario 1'!C42</f>
        <v>84</v>
      </c>
      <c r="D45" s="96">
        <f>'[7]Scenario 1'!D42</f>
        <v>91</v>
      </c>
      <c r="E45" s="96">
        <f>'[7]Scenario 1'!F42</f>
        <v>55</v>
      </c>
      <c r="F45" s="96">
        <f>'[7]Scenario 1'!M42</f>
        <v>19.600000000000001</v>
      </c>
      <c r="G45" s="96">
        <f>'[7]Scenario 1'!N42</f>
        <v>0</v>
      </c>
      <c r="H45" s="96">
        <f t="shared" si="0"/>
        <v>249.6</v>
      </c>
      <c r="I45" s="96">
        <f>IF('[7]Scenario 1'!$E42&gt;0,'[7]Scenario 1'!$E42,0)</f>
        <v>0</v>
      </c>
      <c r="J45" s="96">
        <f>IF('[7]Scenario 1'!$E42&lt;=0,'[7]Scenario 1'!$E42,0)</f>
        <v>0</v>
      </c>
      <c r="N45" s="76" t="s">
        <v>224</v>
      </c>
      <c r="O45" s="76">
        <f>T45</f>
        <v>0.77500000000000002</v>
      </c>
      <c r="P45" s="76">
        <v>0.5</v>
      </c>
      <c r="R45" t="s">
        <v>225</v>
      </c>
      <c r="S45">
        <f>SUMIF(J5:J186,"&lt;0")*-1</f>
        <v>775</v>
      </c>
      <c r="T45" s="7">
        <f>S45/1000</f>
        <v>0.77500000000000002</v>
      </c>
      <c r="V45" s="76" t="s">
        <v>278</v>
      </c>
      <c r="W45" s="76">
        <f>(AB45/1000)-T46</f>
        <v>1.1391099999999996</v>
      </c>
      <c r="X45" s="76">
        <v>0.8</v>
      </c>
      <c r="AA45" t="s">
        <v>14</v>
      </c>
      <c r="AB45" s="10">
        <f>SUM(F5:F186)</f>
        <v>2756.83</v>
      </c>
    </row>
    <row r="46" spans="1:42" x14ac:dyDescent="0.35">
      <c r="A46" s="97">
        <v>44876</v>
      </c>
      <c r="B46" s="96">
        <f>'[7]Scenario 1'!B43</f>
        <v>241</v>
      </c>
      <c r="C46" s="96">
        <f>'[7]Scenario 1'!C43</f>
        <v>84</v>
      </c>
      <c r="D46" s="96">
        <f>'[7]Scenario 1'!D43</f>
        <v>88</v>
      </c>
      <c r="E46" s="96">
        <f>'[7]Scenario 1'!F43</f>
        <v>55</v>
      </c>
      <c r="F46" s="96">
        <f>'[7]Scenario 1'!M43</f>
        <v>14</v>
      </c>
      <c r="G46" s="96">
        <f>'[7]Scenario 1'!N43</f>
        <v>0</v>
      </c>
      <c r="H46" s="96">
        <f t="shared" si="0"/>
        <v>241</v>
      </c>
      <c r="I46" s="96">
        <f>IF('[7]Scenario 1'!$E43&gt;0,'[7]Scenario 1'!$E43,0)</f>
        <v>0</v>
      </c>
      <c r="J46" s="96">
        <f>IF('[7]Scenario 1'!$E43&lt;=0,'[7]Scenario 1'!$E43,0)</f>
        <v>0</v>
      </c>
      <c r="N46" s="116" t="s">
        <v>112</v>
      </c>
      <c r="O46" s="116">
        <f>SUM(O41:O45)</f>
        <v>43.16535746750511</v>
      </c>
      <c r="P46" s="116">
        <v>43.2</v>
      </c>
      <c r="R46" t="s">
        <v>226</v>
      </c>
      <c r="S46" s="10">
        <f>SUM(G5:G186)</f>
        <v>1617.7200000000003</v>
      </c>
      <c r="T46" s="7">
        <f>S46/1000</f>
        <v>1.6177200000000003</v>
      </c>
      <c r="V46" s="116" t="s">
        <v>112</v>
      </c>
      <c r="W46" s="116">
        <f>SUM(W41:W45)</f>
        <v>43.165300000000002</v>
      </c>
      <c r="X46" s="116">
        <v>42.8</v>
      </c>
      <c r="Z46" s="7"/>
      <c r="AC46" s="7"/>
      <c r="AJ46" s="15"/>
      <c r="AP46" s="15"/>
    </row>
    <row r="47" spans="1:42" x14ac:dyDescent="0.35">
      <c r="A47" s="97">
        <v>44877</v>
      </c>
      <c r="B47" s="96">
        <f>'[7]Scenario 1'!B44</f>
        <v>250.5</v>
      </c>
      <c r="C47" s="96">
        <f>'[7]Scenario 1'!C44</f>
        <v>84</v>
      </c>
      <c r="D47" s="96">
        <f>'[7]Scenario 1'!D44</f>
        <v>86</v>
      </c>
      <c r="E47" s="96">
        <f>'[7]Scenario 1'!F44</f>
        <v>55</v>
      </c>
      <c r="F47" s="96">
        <f>'[7]Scenario 1'!M44</f>
        <v>25.5</v>
      </c>
      <c r="G47" s="96">
        <f>'[7]Scenario 1'!N44</f>
        <v>0</v>
      </c>
      <c r="H47" s="96">
        <f t="shared" si="0"/>
        <v>250.5</v>
      </c>
      <c r="I47" s="96">
        <f>IF('[7]Scenario 1'!$E44&gt;0,'[7]Scenario 1'!$E44,0)</f>
        <v>0</v>
      </c>
      <c r="J47" s="96">
        <f>IF('[7]Scenario 1'!$E44&lt;=0,'[7]Scenario 1'!$E44,0)</f>
        <v>0</v>
      </c>
      <c r="AJ47" s="15"/>
      <c r="AP47" s="15"/>
    </row>
    <row r="48" spans="1:42" x14ac:dyDescent="0.35">
      <c r="A48" s="97">
        <v>44878</v>
      </c>
      <c r="B48" s="96">
        <f>'[7]Scenario 1'!B45</f>
        <v>276.60000000000002</v>
      </c>
      <c r="C48" s="96">
        <f>'[7]Scenario 1'!C45</f>
        <v>84</v>
      </c>
      <c r="D48" s="96">
        <f>'[7]Scenario 1'!D45</f>
        <v>90.07</v>
      </c>
      <c r="E48" s="96">
        <f>'[7]Scenario 1'!F45</f>
        <v>55</v>
      </c>
      <c r="F48" s="96">
        <f>'[7]Scenario 1'!M45</f>
        <v>47.54</v>
      </c>
      <c r="G48" s="96">
        <f>'[7]Scenario 1'!N45</f>
        <v>0</v>
      </c>
      <c r="H48" s="96">
        <f t="shared" si="0"/>
        <v>276.60000000000002</v>
      </c>
      <c r="I48" s="96">
        <f>IF('[7]Scenario 1'!$E45&gt;0,'[7]Scenario 1'!$E45,0)</f>
        <v>0</v>
      </c>
      <c r="J48" s="96">
        <f>IF('[7]Scenario 1'!$E45&lt;=0,'[7]Scenario 1'!$E45,0)</f>
        <v>0</v>
      </c>
      <c r="Z48" s="7"/>
      <c r="AJ48" s="15"/>
      <c r="AP48" s="15"/>
    </row>
    <row r="49" spans="1:42" x14ac:dyDescent="0.35">
      <c r="A49" s="97">
        <v>44879</v>
      </c>
      <c r="B49" s="96">
        <f>'[7]Scenario 1'!B46</f>
        <v>286.89999999999998</v>
      </c>
      <c r="C49" s="96">
        <f>'[7]Scenario 1'!C46</f>
        <v>84</v>
      </c>
      <c r="D49" s="96">
        <f>'[7]Scenario 1'!D46</f>
        <v>96</v>
      </c>
      <c r="E49" s="96">
        <f>'[7]Scenario 1'!F46</f>
        <v>55</v>
      </c>
      <c r="F49" s="96">
        <f>'[7]Scenario 1'!M46</f>
        <v>51.9</v>
      </c>
      <c r="G49" s="96">
        <f>'[7]Scenario 1'!N46</f>
        <v>0</v>
      </c>
      <c r="H49" s="96">
        <f t="shared" si="0"/>
        <v>286.89999999999998</v>
      </c>
      <c r="I49" s="96">
        <f>IF('[7]Scenario 1'!$E46&gt;0,'[7]Scenario 1'!$E46,0)</f>
        <v>0</v>
      </c>
      <c r="J49" s="96">
        <f>IF('[7]Scenario 1'!$E46&lt;=0,'[7]Scenario 1'!$E46,0)</f>
        <v>0</v>
      </c>
      <c r="AJ49" s="15"/>
      <c r="AP49" s="15"/>
    </row>
    <row r="50" spans="1:42" x14ac:dyDescent="0.35">
      <c r="A50" s="97">
        <v>44880</v>
      </c>
      <c r="B50" s="96">
        <f>'[7]Scenario 1'!B47</f>
        <v>276.89999999999998</v>
      </c>
      <c r="C50" s="96">
        <f>'[7]Scenario 1'!C47</f>
        <v>87</v>
      </c>
      <c r="D50" s="96">
        <f>'[7]Scenario 1'!D47</f>
        <v>91.72</v>
      </c>
      <c r="E50" s="96">
        <f>'[7]Scenario 1'!F47</f>
        <v>55</v>
      </c>
      <c r="F50" s="96">
        <f>'[7]Scenario 1'!M47</f>
        <v>43.17</v>
      </c>
      <c r="G50" s="96">
        <f>'[7]Scenario 1'!N47</f>
        <v>0</v>
      </c>
      <c r="H50" s="96">
        <f t="shared" si="0"/>
        <v>276.89999999999998</v>
      </c>
      <c r="I50" s="96">
        <f>IF('[7]Scenario 1'!$E47&gt;0,'[7]Scenario 1'!$E47,0)</f>
        <v>0</v>
      </c>
      <c r="J50" s="96">
        <f>IF('[7]Scenario 1'!$E47&lt;=0,'[7]Scenario 1'!$E47,0)</f>
        <v>0</v>
      </c>
      <c r="AJ50" s="15"/>
      <c r="AP50" s="15"/>
    </row>
    <row r="51" spans="1:42" x14ac:dyDescent="0.35">
      <c r="A51" s="97">
        <v>44881</v>
      </c>
      <c r="B51" s="96">
        <f>'[7]Scenario 1'!B48</f>
        <v>282.89999999999998</v>
      </c>
      <c r="C51" s="96">
        <f>'[7]Scenario 1'!C48</f>
        <v>82</v>
      </c>
      <c r="D51" s="96">
        <f>'[7]Scenario 1'!D48</f>
        <v>96</v>
      </c>
      <c r="E51" s="96">
        <f>'[7]Scenario 1'!F48</f>
        <v>55</v>
      </c>
      <c r="F51" s="96">
        <f>'[7]Scenario 1'!M48</f>
        <v>49.9</v>
      </c>
      <c r="G51" s="96">
        <f>'[7]Scenario 1'!N48</f>
        <v>0</v>
      </c>
      <c r="H51" s="96">
        <f t="shared" si="0"/>
        <v>282.89999999999998</v>
      </c>
      <c r="I51" s="96">
        <f>IF('[7]Scenario 1'!$E48&gt;0,'[7]Scenario 1'!$E48,0)</f>
        <v>0</v>
      </c>
      <c r="J51" s="96">
        <f>IF('[7]Scenario 1'!$E48&lt;=0,'[7]Scenario 1'!$E48,0)</f>
        <v>0</v>
      </c>
    </row>
    <row r="52" spans="1:42" x14ac:dyDescent="0.35">
      <c r="A52" s="97">
        <v>44882</v>
      </c>
      <c r="B52" s="96">
        <f>'[7]Scenario 1'!B49</f>
        <v>266.8</v>
      </c>
      <c r="C52" s="96">
        <f>'[7]Scenario 1'!C49</f>
        <v>82</v>
      </c>
      <c r="D52" s="96">
        <f>'[7]Scenario 1'!D49</f>
        <v>92.84</v>
      </c>
      <c r="E52" s="96">
        <f>'[7]Scenario 1'!F49</f>
        <v>55</v>
      </c>
      <c r="F52" s="96">
        <f>'[7]Scenario 1'!M49</f>
        <v>36.96</v>
      </c>
      <c r="G52" s="96">
        <f>'[7]Scenario 1'!N49</f>
        <v>0</v>
      </c>
      <c r="H52" s="96">
        <f t="shared" si="0"/>
        <v>266.8</v>
      </c>
      <c r="I52" s="96">
        <f>IF('[7]Scenario 1'!$E49&gt;0,'[7]Scenario 1'!$E49,0)</f>
        <v>0</v>
      </c>
      <c r="J52" s="96">
        <f>IF('[7]Scenario 1'!$E49&lt;=0,'[7]Scenario 1'!$E49,0)</f>
        <v>0</v>
      </c>
    </row>
    <row r="53" spans="1:42" x14ac:dyDescent="0.35">
      <c r="A53" s="97">
        <v>44883</v>
      </c>
      <c r="B53" s="96">
        <f>'[7]Scenario 1'!B50</f>
        <v>310.10000000000002</v>
      </c>
      <c r="C53" s="96">
        <f>'[7]Scenario 1'!C50</f>
        <v>83</v>
      </c>
      <c r="D53" s="96">
        <f>'[7]Scenario 1'!D50</f>
        <v>98</v>
      </c>
      <c r="E53" s="96">
        <f>'[7]Scenario 1'!F50</f>
        <v>55.02</v>
      </c>
      <c r="F53" s="96">
        <f>'[7]Scenario 1'!M50</f>
        <v>74.09</v>
      </c>
      <c r="G53" s="96">
        <f>'[7]Scenario 1'!N50</f>
        <v>0</v>
      </c>
      <c r="H53" s="96">
        <f t="shared" si="0"/>
        <v>310.10000000000002</v>
      </c>
      <c r="I53" s="96">
        <f>IF('[7]Scenario 1'!$E50&gt;0,'[7]Scenario 1'!$E50,0)</f>
        <v>0</v>
      </c>
      <c r="J53" s="96">
        <f>IF('[7]Scenario 1'!$E50&lt;=0,'[7]Scenario 1'!$E50,0)</f>
        <v>0</v>
      </c>
    </row>
    <row r="54" spans="1:42" x14ac:dyDescent="0.35">
      <c r="A54" s="97">
        <v>44884</v>
      </c>
      <c r="B54" s="96">
        <f>'[7]Scenario 1'!B51</f>
        <v>319.89999999999998</v>
      </c>
      <c r="C54" s="96">
        <f>'[7]Scenario 1'!C51</f>
        <v>83</v>
      </c>
      <c r="D54" s="96">
        <f>'[7]Scenario 1'!D51</f>
        <v>97</v>
      </c>
      <c r="E54" s="96">
        <f>'[7]Scenario 1'!F51</f>
        <v>59.12</v>
      </c>
      <c r="F54" s="96">
        <f>'[7]Scenario 1'!M51</f>
        <v>80.78</v>
      </c>
      <c r="G54" s="96">
        <f>'[7]Scenario 1'!N51</f>
        <v>0</v>
      </c>
      <c r="H54" s="96">
        <f t="shared" si="0"/>
        <v>319.89999999999998</v>
      </c>
      <c r="I54" s="96">
        <f>IF('[7]Scenario 1'!$E51&gt;0,'[7]Scenario 1'!$E51,0)</f>
        <v>0</v>
      </c>
      <c r="J54" s="96">
        <f>IF('[7]Scenario 1'!$E51&lt;=0,'[7]Scenario 1'!$E51,0)</f>
        <v>0</v>
      </c>
    </row>
    <row r="55" spans="1:42" x14ac:dyDescent="0.35">
      <c r="A55" s="97">
        <v>44885</v>
      </c>
      <c r="B55" s="96">
        <f>'[7]Scenario 1'!B52</f>
        <v>293.2</v>
      </c>
      <c r="C55" s="96">
        <f>'[7]Scenario 1'!C52</f>
        <v>86</v>
      </c>
      <c r="D55" s="96">
        <f>'[7]Scenario 1'!D52</f>
        <v>97</v>
      </c>
      <c r="E55" s="96">
        <f>'[7]Scenario 1'!F52</f>
        <v>55</v>
      </c>
      <c r="F55" s="96">
        <f>'[7]Scenario 1'!M52</f>
        <v>55.19</v>
      </c>
      <c r="G55" s="96">
        <f>'[7]Scenario 1'!N52</f>
        <v>0</v>
      </c>
      <c r="H55" s="96">
        <f t="shared" si="0"/>
        <v>293.2</v>
      </c>
      <c r="I55" s="96">
        <f>IF('[7]Scenario 1'!$E52&gt;0,'[7]Scenario 1'!$E52,0)</f>
        <v>0</v>
      </c>
      <c r="J55" s="96">
        <f>IF('[7]Scenario 1'!$E52&lt;=0,'[7]Scenario 1'!$E52,0)</f>
        <v>0</v>
      </c>
    </row>
    <row r="56" spans="1:42" x14ac:dyDescent="0.35">
      <c r="A56" s="97">
        <v>44886</v>
      </c>
      <c r="B56" s="96">
        <f>'[7]Scenario 1'!B53</f>
        <v>290.89999999999998</v>
      </c>
      <c r="C56" s="96">
        <f>'[7]Scenario 1'!C53</f>
        <v>87</v>
      </c>
      <c r="D56" s="96">
        <f>'[7]Scenario 1'!D53</f>
        <v>98</v>
      </c>
      <c r="E56" s="96">
        <f>'[7]Scenario 1'!F53</f>
        <v>55</v>
      </c>
      <c r="F56" s="96">
        <f>'[7]Scenario 1'!M53</f>
        <v>50.9</v>
      </c>
      <c r="G56" s="96">
        <f>'[7]Scenario 1'!N53</f>
        <v>0</v>
      </c>
      <c r="H56" s="96">
        <f t="shared" si="0"/>
        <v>290.89999999999998</v>
      </c>
      <c r="I56" s="96">
        <f>IF('[7]Scenario 1'!$E53&gt;0,'[7]Scenario 1'!$E53,0)</f>
        <v>0</v>
      </c>
      <c r="J56" s="96">
        <f>IF('[7]Scenario 1'!$E53&lt;=0,'[7]Scenario 1'!$E53,0)</f>
        <v>0</v>
      </c>
    </row>
    <row r="57" spans="1:42" x14ac:dyDescent="0.35">
      <c r="A57" s="97">
        <v>44887</v>
      </c>
      <c r="B57" s="96">
        <f>'[7]Scenario 1'!B54</f>
        <v>259.10000000000002</v>
      </c>
      <c r="C57" s="96">
        <f>'[7]Scenario 1'!C54</f>
        <v>82</v>
      </c>
      <c r="D57" s="96">
        <f>'[7]Scenario 1'!D54</f>
        <v>96</v>
      </c>
      <c r="E57" s="96">
        <f>'[7]Scenario 1'!F54</f>
        <v>55</v>
      </c>
      <c r="F57" s="96">
        <f>'[7]Scenario 1'!M54</f>
        <v>26.1</v>
      </c>
      <c r="G57" s="96">
        <f>'[7]Scenario 1'!N54</f>
        <v>0</v>
      </c>
      <c r="H57" s="96">
        <f t="shared" si="0"/>
        <v>259.10000000000002</v>
      </c>
      <c r="I57" s="96">
        <f>IF('[7]Scenario 1'!$E54&gt;0,'[7]Scenario 1'!$E54,0)</f>
        <v>0</v>
      </c>
      <c r="J57" s="96">
        <f>IF('[7]Scenario 1'!$E54&lt;=0,'[7]Scenario 1'!$E54,0)</f>
        <v>0</v>
      </c>
      <c r="N57" t="s">
        <v>328</v>
      </c>
    </row>
    <row r="58" spans="1:42" x14ac:dyDescent="0.35">
      <c r="A58" s="97">
        <v>44888</v>
      </c>
      <c r="B58" s="96">
        <f>'[7]Scenario 1'!B55</f>
        <v>232.5</v>
      </c>
      <c r="C58" s="96">
        <f>'[7]Scenario 1'!C55</f>
        <v>84</v>
      </c>
      <c r="D58" s="96">
        <f>'[7]Scenario 1'!D55</f>
        <v>100</v>
      </c>
      <c r="E58" s="96">
        <f>'[7]Scenario 1'!F55</f>
        <v>55</v>
      </c>
      <c r="F58" s="96">
        <f>'[7]Scenario 1'!M55</f>
        <v>0</v>
      </c>
      <c r="G58" s="96">
        <f>'[7]Scenario 1'!N55</f>
        <v>6.5</v>
      </c>
      <c r="H58" s="96">
        <f t="shared" si="0"/>
        <v>239</v>
      </c>
      <c r="I58" s="96">
        <f>IF('[7]Scenario 1'!$E55&gt;0,'[7]Scenario 1'!$E55,0)</f>
        <v>0</v>
      </c>
      <c r="J58" s="96">
        <f>IF('[7]Scenario 1'!$E55&lt;=0,'[7]Scenario 1'!$E55,0)</f>
        <v>0</v>
      </c>
      <c r="O58" s="36" t="s">
        <v>227</v>
      </c>
      <c r="Q58" t="s">
        <v>228</v>
      </c>
    </row>
    <row r="59" spans="1:42" ht="28" x14ac:dyDescent="0.35">
      <c r="A59" s="97">
        <v>44889</v>
      </c>
      <c r="B59" s="96">
        <f>'[7]Scenario 1'!B56</f>
        <v>227.1</v>
      </c>
      <c r="C59" s="96">
        <f>'[7]Scenario 1'!C56</f>
        <v>85</v>
      </c>
      <c r="D59" s="96">
        <f>'[7]Scenario 1'!D56</f>
        <v>97</v>
      </c>
      <c r="E59" s="96">
        <f>'[7]Scenario 1'!F56</f>
        <v>55</v>
      </c>
      <c r="F59" s="96">
        <f>'[7]Scenario 1'!M56</f>
        <v>0</v>
      </c>
      <c r="G59" s="96">
        <f>'[7]Scenario 1'!N56</f>
        <v>9.9</v>
      </c>
      <c r="H59" s="96">
        <f t="shared" si="0"/>
        <v>237</v>
      </c>
      <c r="I59" s="96">
        <f>IF('[7]Scenario 1'!$E56&gt;0,'[7]Scenario 1'!$E56,0)</f>
        <v>0</v>
      </c>
      <c r="J59" s="96">
        <f>IF('[7]Scenario 1'!$E56&lt;=0,'[7]Scenario 1'!$E56,0)</f>
        <v>0</v>
      </c>
      <c r="N59" s="91" t="s">
        <v>220</v>
      </c>
      <c r="O59" s="91" t="s">
        <v>229</v>
      </c>
      <c r="P59" s="91" t="s">
        <v>220</v>
      </c>
      <c r="Q59" s="91" t="s">
        <v>230</v>
      </c>
    </row>
    <row r="60" spans="1:42" x14ac:dyDescent="0.35">
      <c r="A60" s="97">
        <v>44890</v>
      </c>
      <c r="B60" s="96">
        <f>'[7]Scenario 1'!B57</f>
        <v>226.9</v>
      </c>
      <c r="C60" s="96">
        <f>'[7]Scenario 1'!C57</f>
        <v>87</v>
      </c>
      <c r="D60" s="96">
        <f>'[7]Scenario 1'!D57</f>
        <v>99</v>
      </c>
      <c r="E60" s="96">
        <f>'[7]Scenario 1'!F57</f>
        <v>54.64</v>
      </c>
      <c r="F60" s="96">
        <f>'[7]Scenario 1'!M57</f>
        <v>0</v>
      </c>
      <c r="G60" s="96">
        <f>'[7]Scenario 1'!N57</f>
        <v>13.74</v>
      </c>
      <c r="H60" s="96">
        <f t="shared" si="0"/>
        <v>240.64000000000001</v>
      </c>
      <c r="I60" s="96">
        <f>IF('[7]Scenario 1'!$E57&gt;0,'[7]Scenario 1'!$E57,0)</f>
        <v>0</v>
      </c>
      <c r="J60" s="96">
        <f>IF('[7]Scenario 1'!$E57&lt;=0,'[7]Scenario 1'!$E57,0)</f>
        <v>0</v>
      </c>
      <c r="N60" s="75" t="s">
        <v>79</v>
      </c>
      <c r="O60" s="75">
        <f>C160</f>
        <v>82</v>
      </c>
      <c r="P60" s="75" t="s">
        <v>79</v>
      </c>
      <c r="Q60" s="75">
        <f>C117</f>
        <v>87</v>
      </c>
      <c r="R60" s="28"/>
      <c r="S60" s="28"/>
    </row>
    <row r="61" spans="1:42" x14ac:dyDescent="0.35">
      <c r="A61" s="97">
        <v>44891</v>
      </c>
      <c r="B61" s="96">
        <f>'[7]Scenario 1'!B58</f>
        <v>202.7</v>
      </c>
      <c r="C61" s="96">
        <f>'[7]Scenario 1'!C58</f>
        <v>88</v>
      </c>
      <c r="D61" s="96">
        <f>'[7]Scenario 1'!D58</f>
        <v>99</v>
      </c>
      <c r="E61" s="96">
        <f>'[7]Scenario 1'!F58</f>
        <v>42.98</v>
      </c>
      <c r="F61" s="96">
        <f>'[7]Scenario 1'!M58</f>
        <v>0</v>
      </c>
      <c r="G61" s="96">
        <f>'[7]Scenario 1'!N58</f>
        <v>27.28</v>
      </c>
      <c r="H61" s="96">
        <f t="shared" si="0"/>
        <v>229.98</v>
      </c>
      <c r="I61" s="96">
        <f>IF('[7]Scenario 1'!$E58&gt;0,'[7]Scenario 1'!$E58,0)</f>
        <v>0</v>
      </c>
      <c r="J61" s="96">
        <f>IF('[7]Scenario 1'!$E58&lt;=0,'[7]Scenario 1'!$E58,0)</f>
        <v>0</v>
      </c>
      <c r="N61" s="75" t="s">
        <v>38</v>
      </c>
      <c r="O61" s="75">
        <f>D160</f>
        <v>96</v>
      </c>
      <c r="P61" s="75" t="s">
        <v>38</v>
      </c>
      <c r="Q61" s="75">
        <f>D117</f>
        <v>96</v>
      </c>
      <c r="R61" s="28"/>
      <c r="S61" s="28"/>
    </row>
    <row r="62" spans="1:42" x14ac:dyDescent="0.35">
      <c r="A62" s="97">
        <v>44892</v>
      </c>
      <c r="B62" s="96">
        <f>'[7]Scenario 1'!B59</f>
        <v>228</v>
      </c>
      <c r="C62" s="96">
        <f>'[7]Scenario 1'!C59</f>
        <v>87</v>
      </c>
      <c r="D62" s="96">
        <f>'[7]Scenario 1'!D59</f>
        <v>99</v>
      </c>
      <c r="E62" s="96">
        <f>'[7]Scenario 1'!F59</f>
        <v>54.81</v>
      </c>
      <c r="F62" s="96">
        <f>'[7]Scenario 1'!M59</f>
        <v>0</v>
      </c>
      <c r="G62" s="96">
        <f>'[7]Scenario 1'!N59</f>
        <v>12.81</v>
      </c>
      <c r="H62" s="96">
        <f t="shared" si="0"/>
        <v>240.81</v>
      </c>
      <c r="I62" s="96">
        <f>IF('[7]Scenario 1'!$E59&gt;0,'[7]Scenario 1'!$E59,0)</f>
        <v>0</v>
      </c>
      <c r="J62" s="96">
        <f>IF('[7]Scenario 1'!$E59&lt;=0,'[7]Scenario 1'!$E59,0)</f>
        <v>0</v>
      </c>
      <c r="N62" s="75" t="s">
        <v>12</v>
      </c>
      <c r="O62" s="75">
        <f>E160</f>
        <v>75.37</v>
      </c>
      <c r="P62" s="75" t="s">
        <v>12</v>
      </c>
      <c r="Q62" s="75">
        <f>E117</f>
        <v>75</v>
      </c>
      <c r="R62" s="28"/>
      <c r="S62" s="28"/>
    </row>
    <row r="63" spans="1:42" x14ac:dyDescent="0.35">
      <c r="A63" s="97">
        <v>44893</v>
      </c>
      <c r="B63" s="96">
        <f>'[7]Scenario 1'!B60</f>
        <v>242.7</v>
      </c>
      <c r="C63" s="96">
        <f>'[7]Scenario 1'!C60</f>
        <v>83</v>
      </c>
      <c r="D63" s="96">
        <f>'[7]Scenario 1'!D60</f>
        <v>96</v>
      </c>
      <c r="E63" s="96">
        <f>'[7]Scenario 1'!F60</f>
        <v>55</v>
      </c>
      <c r="F63" s="96">
        <f>'[7]Scenario 1'!M60</f>
        <v>8.6999999999999993</v>
      </c>
      <c r="G63" s="96">
        <f>'[7]Scenario 1'!N60</f>
        <v>0</v>
      </c>
      <c r="H63" s="96">
        <f t="shared" si="0"/>
        <v>242.7</v>
      </c>
      <c r="I63" s="96">
        <f>IF('[7]Scenario 1'!$E60&gt;0,'[7]Scenario 1'!$E60,0)</f>
        <v>0</v>
      </c>
      <c r="J63" s="96">
        <f>IF('[7]Scenario 1'!$E60&lt;=0,'[7]Scenario 1'!$E60,0)</f>
        <v>0</v>
      </c>
      <c r="N63" s="76" t="s">
        <v>223</v>
      </c>
      <c r="O63" s="76">
        <f>I160</f>
        <v>0</v>
      </c>
      <c r="P63" s="76" t="s">
        <v>223</v>
      </c>
      <c r="Q63" s="76">
        <f>I117</f>
        <v>0</v>
      </c>
      <c r="R63" s="28"/>
      <c r="S63" s="28"/>
    </row>
    <row r="64" spans="1:42" x14ac:dyDescent="0.35">
      <c r="A64" s="97">
        <v>44894</v>
      </c>
      <c r="B64" s="96">
        <f>'[7]Scenario 1'!B61</f>
        <v>285.39999999999998</v>
      </c>
      <c r="C64" s="96">
        <f>'[7]Scenario 1'!C61</f>
        <v>84</v>
      </c>
      <c r="D64" s="96">
        <f>'[7]Scenario 1'!D61</f>
        <v>101</v>
      </c>
      <c r="E64" s="96">
        <f>'[7]Scenario 1'!F61</f>
        <v>55</v>
      </c>
      <c r="F64" s="96">
        <f>'[7]Scenario 1'!M61</f>
        <v>45.4</v>
      </c>
      <c r="G64" s="96">
        <f>'[7]Scenario 1'!N61</f>
        <v>0</v>
      </c>
      <c r="H64" s="96">
        <f t="shared" si="0"/>
        <v>285.39999999999998</v>
      </c>
      <c r="I64" s="96">
        <f>IF('[7]Scenario 1'!$E61&gt;0,'[7]Scenario 1'!$E61,0)</f>
        <v>0</v>
      </c>
      <c r="J64" s="96">
        <f>IF('[7]Scenario 1'!$E61&lt;=0,'[7]Scenario 1'!$E61,0)</f>
        <v>0</v>
      </c>
      <c r="N64" s="76" t="s">
        <v>14</v>
      </c>
      <c r="O64" s="76">
        <f>F160</f>
        <v>83.42</v>
      </c>
      <c r="P64" s="76" t="s">
        <v>14</v>
      </c>
      <c r="Q64" s="76">
        <f>F117</f>
        <v>73.09</v>
      </c>
      <c r="R64" s="28"/>
      <c r="S64" s="28"/>
    </row>
    <row r="65" spans="1:19" x14ac:dyDescent="0.35">
      <c r="A65" s="97">
        <v>44895</v>
      </c>
      <c r="B65" s="96">
        <f>'[7]Scenario 1'!B62</f>
        <v>296.10000000000002</v>
      </c>
      <c r="C65" s="96">
        <f>'[7]Scenario 1'!C62</f>
        <v>83</v>
      </c>
      <c r="D65" s="96">
        <f>'[7]Scenario 1'!D62</f>
        <v>106</v>
      </c>
      <c r="E65" s="96">
        <f>'[7]Scenario 1'!F62</f>
        <v>55</v>
      </c>
      <c r="F65" s="96">
        <f>'[7]Scenario 1'!M62</f>
        <v>52.1</v>
      </c>
      <c r="G65" s="96">
        <f>'[7]Scenario 1'!N62</f>
        <v>0</v>
      </c>
      <c r="H65" s="96">
        <f t="shared" si="0"/>
        <v>296.10000000000002</v>
      </c>
      <c r="I65" s="96">
        <f>IF('[7]Scenario 1'!$E62&gt;0,'[7]Scenario 1'!$E62,0)</f>
        <v>0</v>
      </c>
      <c r="J65" s="96">
        <f>IF('[7]Scenario 1'!$E62&lt;=0,'[7]Scenario 1'!$E62,0)</f>
        <v>0</v>
      </c>
      <c r="N65" s="116" t="s">
        <v>57</v>
      </c>
      <c r="O65" s="116">
        <f>H160</f>
        <v>336.8</v>
      </c>
      <c r="P65" s="116" t="s">
        <v>57</v>
      </c>
      <c r="Q65" s="116">
        <f>H117</f>
        <v>331.1</v>
      </c>
      <c r="R65" s="28"/>
      <c r="S65" s="28"/>
    </row>
    <row r="66" spans="1:19" x14ac:dyDescent="0.35">
      <c r="A66" s="97">
        <v>44896</v>
      </c>
      <c r="B66" s="96">
        <f>'[7]Scenario 1'!B63</f>
        <v>294.3</v>
      </c>
      <c r="C66" s="96">
        <f>'[7]Scenario 1'!C63</f>
        <v>87</v>
      </c>
      <c r="D66" s="96">
        <f>'[7]Scenario 1'!D63</f>
        <v>103</v>
      </c>
      <c r="E66" s="96">
        <f>'[7]Scenario 1'!F63</f>
        <v>70</v>
      </c>
      <c r="F66" s="96">
        <f>'[7]Scenario 1'!M63</f>
        <v>34.29</v>
      </c>
      <c r="G66" s="96">
        <f>'[7]Scenario 1'!N63</f>
        <v>0</v>
      </c>
      <c r="H66" s="96">
        <f t="shared" si="0"/>
        <v>294.3</v>
      </c>
      <c r="I66" s="96">
        <f>IF('[7]Scenario 1'!$E63&gt;0,'[7]Scenario 1'!$E63,0)</f>
        <v>0</v>
      </c>
      <c r="J66" s="96">
        <f>IF('[7]Scenario 1'!$E63&lt;=0,'[7]Scenario 1'!$E63,0)</f>
        <v>0</v>
      </c>
    </row>
    <row r="67" spans="1:19" x14ac:dyDescent="0.35">
      <c r="A67" s="97">
        <v>44897</v>
      </c>
      <c r="B67" s="96">
        <f>'[7]Scenario 1'!B64</f>
        <v>320.2</v>
      </c>
      <c r="C67" s="96">
        <f>'[7]Scenario 1'!C64</f>
        <v>82</v>
      </c>
      <c r="D67" s="96">
        <f>'[7]Scenario 1'!D64</f>
        <v>109</v>
      </c>
      <c r="E67" s="96">
        <f>'[7]Scenario 1'!F64</f>
        <v>72.22</v>
      </c>
      <c r="F67" s="96">
        <f>'[7]Scenario 1'!M64</f>
        <v>56.98</v>
      </c>
      <c r="G67" s="96">
        <f>'[7]Scenario 1'!N64</f>
        <v>0</v>
      </c>
      <c r="H67" s="96">
        <f t="shared" si="0"/>
        <v>320.2</v>
      </c>
      <c r="I67" s="96">
        <f>IF('[7]Scenario 1'!$E64&gt;0,'[7]Scenario 1'!$E64,0)</f>
        <v>0</v>
      </c>
      <c r="J67" s="96">
        <f>IF('[7]Scenario 1'!$E64&lt;=0,'[7]Scenario 1'!$E64,0)</f>
        <v>0</v>
      </c>
    </row>
    <row r="68" spans="1:19" x14ac:dyDescent="0.35">
      <c r="A68" s="97">
        <v>44898</v>
      </c>
      <c r="B68" s="96">
        <f>'[7]Scenario 1'!B65</f>
        <v>297.10000000000002</v>
      </c>
      <c r="C68" s="96">
        <f>'[7]Scenario 1'!C65</f>
        <v>85</v>
      </c>
      <c r="D68" s="96">
        <f>'[7]Scenario 1'!D65</f>
        <v>109</v>
      </c>
      <c r="E68" s="96">
        <f>'[7]Scenario 1'!F65</f>
        <v>70</v>
      </c>
      <c r="F68" s="96">
        <f>'[7]Scenario 1'!M65</f>
        <v>33.1</v>
      </c>
      <c r="G68" s="96">
        <f>'[7]Scenario 1'!N65</f>
        <v>0</v>
      </c>
      <c r="H68" s="96">
        <f t="shared" si="0"/>
        <v>297.10000000000002</v>
      </c>
      <c r="I68" s="96">
        <f>IF('[7]Scenario 1'!$E65&gt;0,'[7]Scenario 1'!$E65,0)</f>
        <v>0</v>
      </c>
      <c r="J68" s="96">
        <f>IF('[7]Scenario 1'!$E65&lt;=0,'[7]Scenario 1'!$E65,0)</f>
        <v>0</v>
      </c>
    </row>
    <row r="69" spans="1:19" x14ac:dyDescent="0.35">
      <c r="A69" s="97">
        <v>44899</v>
      </c>
      <c r="B69" s="96">
        <f>'[7]Scenario 1'!B66</f>
        <v>293.3</v>
      </c>
      <c r="C69" s="96">
        <f>'[7]Scenario 1'!C66</f>
        <v>90</v>
      </c>
      <c r="D69" s="96">
        <f>'[7]Scenario 1'!D66</f>
        <v>106</v>
      </c>
      <c r="E69" s="96">
        <f>'[7]Scenario 1'!F66</f>
        <v>70</v>
      </c>
      <c r="F69" s="96">
        <f>'[7]Scenario 1'!M66</f>
        <v>27.3</v>
      </c>
      <c r="G69" s="96">
        <f>'[7]Scenario 1'!N66</f>
        <v>0</v>
      </c>
      <c r="H69" s="96">
        <f t="shared" si="0"/>
        <v>293.3</v>
      </c>
      <c r="I69" s="96">
        <f>IF('[7]Scenario 1'!$E66&gt;0,'[7]Scenario 1'!$E66,0)</f>
        <v>0</v>
      </c>
      <c r="J69" s="96">
        <f>IF('[7]Scenario 1'!$E66&lt;=0,'[7]Scenario 1'!$E66,0)</f>
        <v>0</v>
      </c>
    </row>
    <row r="70" spans="1:19" x14ac:dyDescent="0.35">
      <c r="A70" s="97">
        <v>44900</v>
      </c>
      <c r="B70" s="96">
        <f>'[7]Scenario 1'!B67</f>
        <v>267</v>
      </c>
      <c r="C70" s="96">
        <f>'[7]Scenario 1'!C67</f>
        <v>87</v>
      </c>
      <c r="D70" s="96">
        <f>'[7]Scenario 1'!D67</f>
        <v>107</v>
      </c>
      <c r="E70" s="96">
        <f>'[7]Scenario 1'!F67</f>
        <v>70</v>
      </c>
      <c r="F70" s="96">
        <f>'[7]Scenario 1'!M67</f>
        <v>3</v>
      </c>
      <c r="G70" s="96">
        <f>'[7]Scenario 1'!N67</f>
        <v>0</v>
      </c>
      <c r="H70" s="96">
        <f t="shared" ref="H70:H133" si="1">(0-J70)+B70+G70</f>
        <v>267</v>
      </c>
      <c r="I70" s="96">
        <f>IF('[7]Scenario 1'!$E67&gt;0,'[7]Scenario 1'!$E67,0)</f>
        <v>0</v>
      </c>
      <c r="J70" s="96">
        <f>IF('[7]Scenario 1'!$E67&lt;=0,'[7]Scenario 1'!$E67,0)</f>
        <v>0</v>
      </c>
    </row>
    <row r="71" spans="1:19" x14ac:dyDescent="0.35">
      <c r="A71" s="97">
        <v>44901</v>
      </c>
      <c r="B71" s="96">
        <f>'[7]Scenario 1'!B68</f>
        <v>222.5</v>
      </c>
      <c r="C71" s="96">
        <f>'[7]Scenario 1'!C68</f>
        <v>84</v>
      </c>
      <c r="D71" s="96">
        <f>'[7]Scenario 1'!D68</f>
        <v>109</v>
      </c>
      <c r="E71" s="96">
        <f>'[7]Scenario 1'!F68</f>
        <v>57.38</v>
      </c>
      <c r="F71" s="96">
        <f>'[7]Scenario 1'!M68</f>
        <v>0</v>
      </c>
      <c r="G71" s="96">
        <f>'[7]Scenario 1'!N68</f>
        <v>27.88</v>
      </c>
      <c r="H71" s="96">
        <f t="shared" si="1"/>
        <v>250.38</v>
      </c>
      <c r="I71" s="96">
        <f>IF('[7]Scenario 1'!$E68&gt;0,'[7]Scenario 1'!$E68,0)</f>
        <v>0</v>
      </c>
      <c r="J71" s="96">
        <f>IF('[7]Scenario 1'!$E68&lt;=0,'[7]Scenario 1'!$E68,0)</f>
        <v>0</v>
      </c>
    </row>
    <row r="72" spans="1:19" x14ac:dyDescent="0.35">
      <c r="A72" s="97">
        <v>44902</v>
      </c>
      <c r="B72" s="96">
        <f>'[7]Scenario 1'!B69</f>
        <v>204.3</v>
      </c>
      <c r="C72" s="96">
        <f>'[7]Scenario 1'!C69</f>
        <v>85</v>
      </c>
      <c r="D72" s="96">
        <f>'[7]Scenario 1'!D69</f>
        <v>109</v>
      </c>
      <c r="E72" s="96">
        <f>'[7]Scenario 1'!F69</f>
        <v>47.84</v>
      </c>
      <c r="F72" s="96">
        <f>'[7]Scenario 1'!M69</f>
        <v>0</v>
      </c>
      <c r="G72" s="96">
        <f>'[7]Scenario 1'!N69</f>
        <v>37.54</v>
      </c>
      <c r="H72" s="96">
        <f t="shared" si="1"/>
        <v>241.84</v>
      </c>
      <c r="I72" s="96">
        <f>IF('[7]Scenario 1'!$E69&gt;0,'[7]Scenario 1'!$E69,0)</f>
        <v>0</v>
      </c>
      <c r="J72" s="96">
        <f>IF('[7]Scenario 1'!$E69&lt;=0,'[7]Scenario 1'!$E69,0)</f>
        <v>0</v>
      </c>
    </row>
    <row r="73" spans="1:19" x14ac:dyDescent="0.35">
      <c r="A73" s="97">
        <v>44903</v>
      </c>
      <c r="B73" s="96">
        <f>'[7]Scenario 1'!B70</f>
        <v>206.4</v>
      </c>
      <c r="C73" s="96">
        <f>'[7]Scenario 1'!C70</f>
        <v>88</v>
      </c>
      <c r="D73" s="96">
        <f>'[7]Scenario 1'!D70</f>
        <v>106</v>
      </c>
      <c r="E73" s="96">
        <f>'[7]Scenario 1'!F70</f>
        <v>48.89</v>
      </c>
      <c r="F73" s="96">
        <f>'[7]Scenario 1'!M70</f>
        <v>0</v>
      </c>
      <c r="G73" s="96">
        <f>'[7]Scenario 1'!N70</f>
        <v>36.49</v>
      </c>
      <c r="H73" s="96">
        <f t="shared" si="1"/>
        <v>242.89000000000001</v>
      </c>
      <c r="I73" s="96">
        <f>IF('[7]Scenario 1'!$E70&gt;0,'[7]Scenario 1'!$E70,0)</f>
        <v>0</v>
      </c>
      <c r="J73" s="96">
        <f>IF('[7]Scenario 1'!$E70&lt;=0,'[7]Scenario 1'!$E70,0)</f>
        <v>0</v>
      </c>
    </row>
    <row r="74" spans="1:19" x14ac:dyDescent="0.35">
      <c r="A74" s="97">
        <v>44904</v>
      </c>
      <c r="B74" s="96">
        <f>'[7]Scenario 1'!B71</f>
        <v>241.6</v>
      </c>
      <c r="C74" s="96">
        <f>'[7]Scenario 1'!C71</f>
        <v>89</v>
      </c>
      <c r="D74" s="96">
        <f>'[7]Scenario 1'!D71</f>
        <v>106</v>
      </c>
      <c r="E74" s="96">
        <f>'[7]Scenario 1'!F71</f>
        <v>65.45</v>
      </c>
      <c r="F74" s="96">
        <f>'[7]Scenario 1'!M71</f>
        <v>0</v>
      </c>
      <c r="G74" s="96">
        <f>'[7]Scenario 1'!N71</f>
        <v>18.850000000000001</v>
      </c>
      <c r="H74" s="96">
        <f t="shared" si="1"/>
        <v>260.45</v>
      </c>
      <c r="I74" s="96">
        <f>IF('[7]Scenario 1'!$E71&gt;0,'[7]Scenario 1'!$E71,0)</f>
        <v>0</v>
      </c>
      <c r="J74" s="96">
        <f>IF('[7]Scenario 1'!$E71&lt;=0,'[7]Scenario 1'!$E71,0)</f>
        <v>0</v>
      </c>
    </row>
    <row r="75" spans="1:19" x14ac:dyDescent="0.35">
      <c r="A75" s="97">
        <v>44905</v>
      </c>
      <c r="B75" s="96">
        <f>'[7]Scenario 1'!B72</f>
        <v>234.9</v>
      </c>
      <c r="C75" s="96">
        <f>'[7]Scenario 1'!C72</f>
        <v>85</v>
      </c>
      <c r="D75" s="96">
        <f>'[7]Scenario 1'!D72</f>
        <v>109</v>
      </c>
      <c r="E75" s="96">
        <f>'[7]Scenario 1'!F72</f>
        <v>62.87</v>
      </c>
      <c r="F75" s="96">
        <f>'[7]Scenario 1'!M72</f>
        <v>0</v>
      </c>
      <c r="G75" s="96">
        <f>'[7]Scenario 1'!N72</f>
        <v>21.97</v>
      </c>
      <c r="H75" s="96">
        <f t="shared" si="1"/>
        <v>256.87</v>
      </c>
      <c r="I75" s="96">
        <f>IF('[7]Scenario 1'!$E72&gt;0,'[7]Scenario 1'!$E72,0)</f>
        <v>0</v>
      </c>
      <c r="J75" s="96">
        <f>IF('[7]Scenario 1'!$E72&lt;=0,'[7]Scenario 1'!$E72,0)</f>
        <v>0</v>
      </c>
    </row>
    <row r="76" spans="1:19" x14ac:dyDescent="0.35">
      <c r="A76" s="97">
        <v>44906</v>
      </c>
      <c r="B76" s="96">
        <f>'[7]Scenario 1'!B73</f>
        <v>272.2</v>
      </c>
      <c r="C76" s="96">
        <f>'[7]Scenario 1'!C73</f>
        <v>90</v>
      </c>
      <c r="D76" s="96">
        <f>'[7]Scenario 1'!D73</f>
        <v>108</v>
      </c>
      <c r="E76" s="96">
        <f>'[7]Scenario 1'!F73</f>
        <v>70</v>
      </c>
      <c r="F76" s="96">
        <f>'[7]Scenario 1'!M73</f>
        <v>4.2</v>
      </c>
      <c r="G76" s="96">
        <f>'[7]Scenario 1'!N73</f>
        <v>0</v>
      </c>
      <c r="H76" s="96">
        <f t="shared" si="1"/>
        <v>272.2</v>
      </c>
      <c r="I76" s="96">
        <f>IF('[7]Scenario 1'!$E73&gt;0,'[7]Scenario 1'!$E73,0)</f>
        <v>0</v>
      </c>
      <c r="J76" s="96">
        <f>IF('[7]Scenario 1'!$E73&lt;=0,'[7]Scenario 1'!$E73,0)</f>
        <v>0</v>
      </c>
    </row>
    <row r="77" spans="1:19" x14ac:dyDescent="0.35">
      <c r="A77" s="97">
        <v>44907</v>
      </c>
      <c r="B77" s="96">
        <f>'[7]Scenario 1'!B74</f>
        <v>291.5</v>
      </c>
      <c r="C77" s="96">
        <f>'[7]Scenario 1'!C74</f>
        <v>89</v>
      </c>
      <c r="D77" s="96">
        <f>'[7]Scenario 1'!D74</f>
        <v>110</v>
      </c>
      <c r="E77" s="96">
        <f>'[7]Scenario 1'!F74</f>
        <v>70</v>
      </c>
      <c r="F77" s="96">
        <f>'[7]Scenario 1'!M74</f>
        <v>22.5</v>
      </c>
      <c r="G77" s="96">
        <f>'[7]Scenario 1'!N74</f>
        <v>0</v>
      </c>
      <c r="H77" s="96">
        <f t="shared" si="1"/>
        <v>291.5</v>
      </c>
      <c r="I77" s="96">
        <f>IF('[7]Scenario 1'!$E74&gt;0,'[7]Scenario 1'!$E74,0)</f>
        <v>0</v>
      </c>
      <c r="J77" s="96">
        <f>IF('[7]Scenario 1'!$E74&lt;=0,'[7]Scenario 1'!$E74,0)</f>
        <v>0</v>
      </c>
    </row>
    <row r="78" spans="1:19" x14ac:dyDescent="0.35">
      <c r="A78" s="97">
        <v>44908</v>
      </c>
      <c r="B78" s="96">
        <f>'[7]Scenario 1'!B75</f>
        <v>265.10000000000002</v>
      </c>
      <c r="C78" s="96">
        <f>'[7]Scenario 1'!C75</f>
        <v>90</v>
      </c>
      <c r="D78" s="96">
        <f>'[7]Scenario 1'!D75</f>
        <v>108</v>
      </c>
      <c r="E78" s="96">
        <f>'[7]Scenario 1'!F75</f>
        <v>70</v>
      </c>
      <c r="F78" s="96">
        <f>'[7]Scenario 1'!M75</f>
        <v>0</v>
      </c>
      <c r="G78" s="96">
        <f>'[7]Scenario 1'!N75</f>
        <v>2.9</v>
      </c>
      <c r="H78" s="96">
        <f t="shared" si="1"/>
        <v>268</v>
      </c>
      <c r="I78" s="96">
        <f>IF('[7]Scenario 1'!$E75&gt;0,'[7]Scenario 1'!$E75,0)</f>
        <v>0</v>
      </c>
      <c r="J78" s="96">
        <f>IF('[7]Scenario 1'!$E75&lt;=0,'[7]Scenario 1'!$E75,0)</f>
        <v>0</v>
      </c>
    </row>
    <row r="79" spans="1:19" x14ac:dyDescent="0.35">
      <c r="A79" s="97">
        <v>44909</v>
      </c>
      <c r="B79" s="96">
        <f>'[7]Scenario 1'!B76</f>
        <v>245.2</v>
      </c>
      <c r="C79" s="96">
        <f>'[7]Scenario 1'!C76</f>
        <v>85</v>
      </c>
      <c r="D79" s="96">
        <f>'[7]Scenario 1'!D76</f>
        <v>108</v>
      </c>
      <c r="E79" s="96">
        <f>'[7]Scenario 1'!F76</f>
        <v>67.97</v>
      </c>
      <c r="F79" s="96">
        <f>'[7]Scenario 1'!M76</f>
        <v>0</v>
      </c>
      <c r="G79" s="96">
        <f>'[7]Scenario 1'!N76</f>
        <v>15.77</v>
      </c>
      <c r="H79" s="96">
        <f t="shared" si="1"/>
        <v>260.96999999999997</v>
      </c>
      <c r="I79" s="96">
        <f>IF('[7]Scenario 1'!$E76&gt;0,'[7]Scenario 1'!$E76,0)</f>
        <v>0</v>
      </c>
      <c r="J79" s="96">
        <f>IF('[7]Scenario 1'!$E76&lt;=0,'[7]Scenario 1'!$E76,0)</f>
        <v>0</v>
      </c>
    </row>
    <row r="80" spans="1:19" x14ac:dyDescent="0.35">
      <c r="A80" s="97">
        <v>44910</v>
      </c>
      <c r="B80" s="96">
        <f>'[7]Scenario 1'!B77</f>
        <v>247.9</v>
      </c>
      <c r="C80" s="96">
        <f>'[7]Scenario 1'!C77</f>
        <v>85</v>
      </c>
      <c r="D80" s="96">
        <f>'[7]Scenario 1'!D77</f>
        <v>106</v>
      </c>
      <c r="E80" s="96">
        <f>'[7]Scenario 1'!F77</f>
        <v>69.8</v>
      </c>
      <c r="F80" s="96">
        <f>'[7]Scenario 1'!M77</f>
        <v>0</v>
      </c>
      <c r="G80" s="96">
        <f>'[7]Scenario 1'!N77</f>
        <v>12.9</v>
      </c>
      <c r="H80" s="96">
        <f t="shared" si="1"/>
        <v>260.8</v>
      </c>
      <c r="I80" s="96">
        <f>IF('[7]Scenario 1'!$E77&gt;0,'[7]Scenario 1'!$E77,0)</f>
        <v>0</v>
      </c>
      <c r="J80" s="96">
        <f>IF('[7]Scenario 1'!$E77&lt;=0,'[7]Scenario 1'!$E77,0)</f>
        <v>0</v>
      </c>
    </row>
    <row r="81" spans="1:10" x14ac:dyDescent="0.35">
      <c r="A81" s="97">
        <v>44911</v>
      </c>
      <c r="B81" s="96">
        <f>'[7]Scenario 1'!B78</f>
        <v>280.10000000000002</v>
      </c>
      <c r="C81" s="96">
        <f>'[7]Scenario 1'!C78</f>
        <v>90</v>
      </c>
      <c r="D81" s="96">
        <f>'[7]Scenario 1'!D78</f>
        <v>102</v>
      </c>
      <c r="E81" s="96">
        <f>'[7]Scenario 1'!F78</f>
        <v>70</v>
      </c>
      <c r="F81" s="96">
        <f>'[7]Scenario 1'!M78</f>
        <v>18.100000000000001</v>
      </c>
      <c r="G81" s="96">
        <f>'[7]Scenario 1'!N78</f>
        <v>0</v>
      </c>
      <c r="H81" s="96">
        <f t="shared" si="1"/>
        <v>280.10000000000002</v>
      </c>
      <c r="I81" s="96">
        <f>IF('[7]Scenario 1'!$E78&gt;0,'[7]Scenario 1'!$E78,0)</f>
        <v>0</v>
      </c>
      <c r="J81" s="96">
        <f>IF('[7]Scenario 1'!$E78&lt;=0,'[7]Scenario 1'!$E78,0)</f>
        <v>0</v>
      </c>
    </row>
    <row r="82" spans="1:10" x14ac:dyDescent="0.35">
      <c r="A82" s="97">
        <v>44912</v>
      </c>
      <c r="B82" s="96">
        <f>'[7]Scenario 1'!B79</f>
        <v>314</v>
      </c>
      <c r="C82" s="96">
        <f>'[7]Scenario 1'!C79</f>
        <v>85</v>
      </c>
      <c r="D82" s="96">
        <f>'[7]Scenario 1'!D79</f>
        <v>96</v>
      </c>
      <c r="E82" s="96">
        <f>'[7]Scenario 1'!F79</f>
        <v>71.78</v>
      </c>
      <c r="F82" s="96">
        <f>'[7]Scenario 1'!M79</f>
        <v>61.22</v>
      </c>
      <c r="G82" s="96">
        <f>'[7]Scenario 1'!N79</f>
        <v>0</v>
      </c>
      <c r="H82" s="96">
        <f t="shared" si="1"/>
        <v>314</v>
      </c>
      <c r="I82" s="96">
        <f>IF('[7]Scenario 1'!$E79&gt;0,'[7]Scenario 1'!$E79,0)</f>
        <v>0</v>
      </c>
      <c r="J82" s="96">
        <f>IF('[7]Scenario 1'!$E79&lt;=0,'[7]Scenario 1'!$E79,0)</f>
        <v>0</v>
      </c>
    </row>
    <row r="83" spans="1:10" x14ac:dyDescent="0.35">
      <c r="A83" s="97">
        <v>44913</v>
      </c>
      <c r="B83" s="96">
        <f>'[7]Scenario 1'!B80</f>
        <v>276.7</v>
      </c>
      <c r="C83" s="96">
        <f>'[7]Scenario 1'!C80</f>
        <v>87</v>
      </c>
      <c r="D83" s="96">
        <f>'[7]Scenario 1'!D80</f>
        <v>96</v>
      </c>
      <c r="E83" s="96">
        <f>'[7]Scenario 1'!F80</f>
        <v>70</v>
      </c>
      <c r="F83" s="96">
        <f>'[7]Scenario 1'!M80</f>
        <v>23.7</v>
      </c>
      <c r="G83" s="96">
        <f>'[7]Scenario 1'!N80</f>
        <v>0</v>
      </c>
      <c r="H83" s="96">
        <f t="shared" si="1"/>
        <v>276.7</v>
      </c>
      <c r="I83" s="96">
        <f>IF('[7]Scenario 1'!$E80&gt;0,'[7]Scenario 1'!$E80,0)</f>
        <v>0</v>
      </c>
      <c r="J83" s="96">
        <f>IF('[7]Scenario 1'!$E80&lt;=0,'[7]Scenario 1'!$E80,0)</f>
        <v>0</v>
      </c>
    </row>
    <row r="84" spans="1:10" x14ac:dyDescent="0.35">
      <c r="A84" s="97">
        <v>44914</v>
      </c>
      <c r="B84" s="96">
        <f>'[7]Scenario 1'!B81</f>
        <v>232.8</v>
      </c>
      <c r="C84" s="96">
        <f>'[7]Scenario 1'!C81</f>
        <v>82</v>
      </c>
      <c r="D84" s="96">
        <f>'[7]Scenario 1'!D81</f>
        <v>102</v>
      </c>
      <c r="E84" s="96">
        <f>'[7]Scenario 1'!F81</f>
        <v>66.44</v>
      </c>
      <c r="F84" s="96">
        <f>'[7]Scenario 1'!M81</f>
        <v>0</v>
      </c>
      <c r="G84" s="96">
        <f>'[7]Scenario 1'!N81</f>
        <v>17.64</v>
      </c>
      <c r="H84" s="96">
        <f t="shared" si="1"/>
        <v>250.44</v>
      </c>
      <c r="I84" s="96">
        <f>IF('[7]Scenario 1'!$E81&gt;0,'[7]Scenario 1'!$E81,0)</f>
        <v>0</v>
      </c>
      <c r="J84" s="96">
        <f>IF('[7]Scenario 1'!$E81&lt;=0,'[7]Scenario 1'!$E81,0)</f>
        <v>0</v>
      </c>
    </row>
    <row r="85" spans="1:10" x14ac:dyDescent="0.35">
      <c r="A85" s="97">
        <v>44915</v>
      </c>
      <c r="B85" s="96">
        <f>'[7]Scenario 1'!B82</f>
        <v>247.1</v>
      </c>
      <c r="C85" s="96">
        <f>'[7]Scenario 1'!C82</f>
        <v>85</v>
      </c>
      <c r="D85" s="96">
        <f>'[7]Scenario 1'!D82</f>
        <v>97</v>
      </c>
      <c r="E85" s="96">
        <f>'[7]Scenario 1'!F82</f>
        <v>70</v>
      </c>
      <c r="F85" s="96">
        <f>'[7]Scenario 1'!M82</f>
        <v>0</v>
      </c>
      <c r="G85" s="96">
        <f>'[7]Scenario 1'!N82</f>
        <v>4.9000000000000004</v>
      </c>
      <c r="H85" s="96">
        <f t="shared" si="1"/>
        <v>252</v>
      </c>
      <c r="I85" s="96">
        <f>IF('[7]Scenario 1'!$E82&gt;0,'[7]Scenario 1'!$E82,0)</f>
        <v>0</v>
      </c>
      <c r="J85" s="96">
        <f>IF('[7]Scenario 1'!$E82&lt;=0,'[7]Scenario 1'!$E82,0)</f>
        <v>0</v>
      </c>
    </row>
    <row r="86" spans="1:10" x14ac:dyDescent="0.35">
      <c r="A86" s="97">
        <v>44916</v>
      </c>
      <c r="B86" s="96">
        <f>'[7]Scenario 1'!B83</f>
        <v>235.3</v>
      </c>
      <c r="C86" s="96">
        <f>'[7]Scenario 1'!C83</f>
        <v>88</v>
      </c>
      <c r="D86" s="96">
        <f>'[7]Scenario 1'!D83</f>
        <v>96</v>
      </c>
      <c r="E86" s="96">
        <f>'[7]Scenario 1'!F83</f>
        <v>67.569999999999993</v>
      </c>
      <c r="F86" s="96">
        <f>'[7]Scenario 1'!M83</f>
        <v>0</v>
      </c>
      <c r="G86" s="96">
        <f>'[7]Scenario 1'!N83</f>
        <v>16.27</v>
      </c>
      <c r="H86" s="96">
        <f t="shared" si="1"/>
        <v>251.57000000000002</v>
      </c>
      <c r="I86" s="96">
        <f>IF('[7]Scenario 1'!$E83&gt;0,'[7]Scenario 1'!$E83,0)</f>
        <v>0</v>
      </c>
      <c r="J86" s="96">
        <f>IF('[7]Scenario 1'!$E83&lt;=0,'[7]Scenario 1'!$E83,0)</f>
        <v>0</v>
      </c>
    </row>
    <row r="87" spans="1:10" x14ac:dyDescent="0.35">
      <c r="A87" s="97">
        <v>44917</v>
      </c>
      <c r="B87" s="96">
        <f>'[7]Scenario 1'!B84</f>
        <v>231.2</v>
      </c>
      <c r="C87" s="96">
        <f>'[7]Scenario 1'!C84</f>
        <v>94</v>
      </c>
      <c r="D87" s="96">
        <f>'[7]Scenario 1'!D84</f>
        <v>89</v>
      </c>
      <c r="E87" s="96">
        <f>'[7]Scenario 1'!F84</f>
        <v>66.17</v>
      </c>
      <c r="F87" s="96">
        <f>'[7]Scenario 1'!M84</f>
        <v>0</v>
      </c>
      <c r="G87" s="96">
        <f>'[7]Scenario 1'!N84</f>
        <v>17.97</v>
      </c>
      <c r="H87" s="96">
        <f t="shared" si="1"/>
        <v>249.17</v>
      </c>
      <c r="I87" s="96">
        <f>IF('[7]Scenario 1'!$E84&gt;0,'[7]Scenario 1'!$E84,0)</f>
        <v>0</v>
      </c>
      <c r="J87" s="96">
        <f>IF('[7]Scenario 1'!$E84&lt;=0,'[7]Scenario 1'!$E84,0)</f>
        <v>0</v>
      </c>
    </row>
    <row r="88" spans="1:10" x14ac:dyDescent="0.35">
      <c r="A88" s="97">
        <v>44918</v>
      </c>
      <c r="B88" s="96">
        <f>'[7]Scenario 1'!B85</f>
        <v>212.5</v>
      </c>
      <c r="C88" s="96">
        <f>'[7]Scenario 1'!C85</f>
        <v>84</v>
      </c>
      <c r="D88" s="96">
        <f>'[7]Scenario 1'!D85</f>
        <v>93</v>
      </c>
      <c r="E88" s="96">
        <f>'[7]Scenario 1'!F85</f>
        <v>60.36</v>
      </c>
      <c r="F88" s="96">
        <f>'[7]Scenario 1'!M85</f>
        <v>0</v>
      </c>
      <c r="G88" s="96">
        <f>'[7]Scenario 1'!N85</f>
        <v>24.86</v>
      </c>
      <c r="H88" s="96">
        <f t="shared" si="1"/>
        <v>237.36</v>
      </c>
      <c r="I88" s="96">
        <f>IF('[7]Scenario 1'!$E85&gt;0,'[7]Scenario 1'!$E85,0)</f>
        <v>0</v>
      </c>
      <c r="J88" s="96">
        <f>IF('[7]Scenario 1'!$E85&lt;=0,'[7]Scenario 1'!$E85,0)</f>
        <v>0</v>
      </c>
    </row>
    <row r="89" spans="1:10" x14ac:dyDescent="0.35">
      <c r="A89" s="97">
        <v>44919</v>
      </c>
      <c r="B89" s="96">
        <f>'[7]Scenario 1'!B86</f>
        <v>206.1</v>
      </c>
      <c r="C89" s="96">
        <f>'[7]Scenario 1'!C86</f>
        <v>89</v>
      </c>
      <c r="D89" s="96">
        <f>'[7]Scenario 1'!D86</f>
        <v>93</v>
      </c>
      <c r="E89" s="96">
        <f>'[7]Scenario 1'!F86</f>
        <v>54.7</v>
      </c>
      <c r="F89" s="96">
        <f>'[7]Scenario 1'!M86</f>
        <v>0</v>
      </c>
      <c r="G89" s="96">
        <f>'[7]Scenario 1'!N86</f>
        <v>30.6</v>
      </c>
      <c r="H89" s="96">
        <f t="shared" si="1"/>
        <v>236.7</v>
      </c>
      <c r="I89" s="96">
        <f>IF('[7]Scenario 1'!$E86&gt;0,'[7]Scenario 1'!$E86,0)</f>
        <v>0</v>
      </c>
      <c r="J89" s="96">
        <f>IF('[7]Scenario 1'!$E86&lt;=0,'[7]Scenario 1'!$E86,0)</f>
        <v>0</v>
      </c>
    </row>
    <row r="90" spans="1:10" x14ac:dyDescent="0.35">
      <c r="A90" s="97">
        <v>44920</v>
      </c>
      <c r="B90" s="96">
        <f>'[7]Scenario 1'!B87</f>
        <v>228</v>
      </c>
      <c r="C90" s="96">
        <f>'[7]Scenario 1'!C87</f>
        <v>90</v>
      </c>
      <c r="D90" s="96">
        <f>'[7]Scenario 1'!D87</f>
        <v>92</v>
      </c>
      <c r="E90" s="96">
        <f>'[7]Scenario 1'!F87</f>
        <v>65.17</v>
      </c>
      <c r="F90" s="96">
        <f>'[7]Scenario 1'!M87</f>
        <v>0</v>
      </c>
      <c r="G90" s="96">
        <f>'[7]Scenario 1'!N87</f>
        <v>19.170000000000002</v>
      </c>
      <c r="H90" s="96">
        <f t="shared" si="1"/>
        <v>247.17000000000002</v>
      </c>
      <c r="I90" s="96">
        <f>IF('[7]Scenario 1'!$E87&gt;0,'[7]Scenario 1'!$E87,0)</f>
        <v>0</v>
      </c>
      <c r="J90" s="96">
        <f>IF('[7]Scenario 1'!$E87&lt;=0,'[7]Scenario 1'!$E87,0)</f>
        <v>0</v>
      </c>
    </row>
    <row r="91" spans="1:10" x14ac:dyDescent="0.35">
      <c r="A91" s="97">
        <v>44921</v>
      </c>
      <c r="B91" s="96">
        <f>'[7]Scenario 1'!B88</f>
        <v>214</v>
      </c>
      <c r="C91" s="96">
        <f>'[7]Scenario 1'!C88</f>
        <v>91</v>
      </c>
      <c r="D91" s="96">
        <f>'[7]Scenario 1'!D88</f>
        <v>94</v>
      </c>
      <c r="E91" s="96">
        <f>'[7]Scenario 1'!F88</f>
        <v>57.13</v>
      </c>
      <c r="F91" s="96">
        <f>'[7]Scenario 1'!M88</f>
        <v>0</v>
      </c>
      <c r="G91" s="96">
        <f>'[7]Scenario 1'!N88</f>
        <v>28.13</v>
      </c>
      <c r="H91" s="96">
        <f t="shared" si="1"/>
        <v>242.13</v>
      </c>
      <c r="I91" s="96">
        <f>IF('[7]Scenario 1'!$E88&gt;0,'[7]Scenario 1'!$E88,0)</f>
        <v>0</v>
      </c>
      <c r="J91" s="96">
        <f>IF('[7]Scenario 1'!$E88&lt;=0,'[7]Scenario 1'!$E88,0)</f>
        <v>0</v>
      </c>
    </row>
    <row r="92" spans="1:10" x14ac:dyDescent="0.35">
      <c r="A92" s="97">
        <v>44922</v>
      </c>
      <c r="B92" s="96">
        <f>'[7]Scenario 1'!B89</f>
        <v>219.6</v>
      </c>
      <c r="C92" s="96">
        <f>'[7]Scenario 1'!C89</f>
        <v>89</v>
      </c>
      <c r="D92" s="96">
        <f>'[7]Scenario 1'!D89</f>
        <v>94</v>
      </c>
      <c r="E92" s="96">
        <f>'[7]Scenario 1'!F89</f>
        <v>60.91</v>
      </c>
      <c r="F92" s="96">
        <f>'[7]Scenario 1'!M89</f>
        <v>0</v>
      </c>
      <c r="G92" s="96">
        <f>'[7]Scenario 1'!N89</f>
        <v>24.31</v>
      </c>
      <c r="H92" s="96">
        <f t="shared" si="1"/>
        <v>243.91</v>
      </c>
      <c r="I92" s="96">
        <f>IF('[7]Scenario 1'!$E89&gt;0,'[7]Scenario 1'!$E89,0)</f>
        <v>0</v>
      </c>
      <c r="J92" s="96">
        <f>IF('[7]Scenario 1'!$E89&lt;=0,'[7]Scenario 1'!$E89,0)</f>
        <v>0</v>
      </c>
    </row>
    <row r="93" spans="1:10" x14ac:dyDescent="0.35">
      <c r="A93" s="97">
        <v>44923</v>
      </c>
      <c r="B93" s="96">
        <f>'[7]Scenario 1'!B90</f>
        <v>202.2</v>
      </c>
      <c r="C93" s="96">
        <f>'[7]Scenario 1'!C90</f>
        <v>85</v>
      </c>
      <c r="D93" s="96">
        <f>'[7]Scenario 1'!D90</f>
        <v>93</v>
      </c>
      <c r="E93" s="96">
        <f>'[7]Scenario 1'!F90</f>
        <v>54.75</v>
      </c>
      <c r="F93" s="96">
        <f>'[7]Scenario 1'!M90</f>
        <v>0</v>
      </c>
      <c r="G93" s="96">
        <f>'[7]Scenario 1'!N90</f>
        <v>30.55</v>
      </c>
      <c r="H93" s="96">
        <f t="shared" si="1"/>
        <v>232.75</v>
      </c>
      <c r="I93" s="96">
        <f>IF('[7]Scenario 1'!$E90&gt;0,'[7]Scenario 1'!$E90,0)</f>
        <v>0</v>
      </c>
      <c r="J93" s="96">
        <f>IF('[7]Scenario 1'!$E90&lt;=0,'[7]Scenario 1'!$E90,0)</f>
        <v>0</v>
      </c>
    </row>
    <row r="94" spans="1:10" x14ac:dyDescent="0.35">
      <c r="A94" s="97">
        <v>44924</v>
      </c>
      <c r="B94" s="96">
        <f>'[7]Scenario 1'!B91</f>
        <v>201.3</v>
      </c>
      <c r="C94" s="96">
        <f>'[7]Scenario 1'!C91</f>
        <v>94</v>
      </c>
      <c r="D94" s="96">
        <f>'[7]Scenario 1'!D91</f>
        <v>93</v>
      </c>
      <c r="E94" s="96">
        <f>'[7]Scenario 1'!F91</f>
        <v>49.83</v>
      </c>
      <c r="F94" s="96">
        <f>'[7]Scenario 1'!M91</f>
        <v>0</v>
      </c>
      <c r="G94" s="96">
        <f>'[7]Scenario 1'!N91</f>
        <v>35.53</v>
      </c>
      <c r="H94" s="96">
        <f t="shared" si="1"/>
        <v>236.83</v>
      </c>
      <c r="I94" s="96">
        <f>IF('[7]Scenario 1'!$E91&gt;0,'[7]Scenario 1'!$E91,0)</f>
        <v>0</v>
      </c>
      <c r="J94" s="96">
        <f>IF('[7]Scenario 1'!$E91&lt;=0,'[7]Scenario 1'!$E91,0)</f>
        <v>0</v>
      </c>
    </row>
    <row r="95" spans="1:10" x14ac:dyDescent="0.35">
      <c r="A95" s="97">
        <v>44925</v>
      </c>
      <c r="B95" s="96">
        <f>'[7]Scenario 1'!B92</f>
        <v>212.6</v>
      </c>
      <c r="C95" s="96">
        <f>'[7]Scenario 1'!C92</f>
        <v>91</v>
      </c>
      <c r="D95" s="96">
        <f>'[7]Scenario 1'!D92</f>
        <v>95</v>
      </c>
      <c r="E95" s="96">
        <f>'[7]Scenario 1'!F92</f>
        <v>55.94</v>
      </c>
      <c r="F95" s="96">
        <f>'[7]Scenario 1'!M92</f>
        <v>0</v>
      </c>
      <c r="G95" s="96">
        <f>'[7]Scenario 1'!N92</f>
        <v>29.34</v>
      </c>
      <c r="H95" s="96">
        <f t="shared" si="1"/>
        <v>241.94</v>
      </c>
      <c r="I95" s="96">
        <f>IF('[7]Scenario 1'!$E92&gt;0,'[7]Scenario 1'!$E92,0)</f>
        <v>0</v>
      </c>
      <c r="J95" s="96">
        <f>IF('[7]Scenario 1'!$E92&lt;=0,'[7]Scenario 1'!$E92,0)</f>
        <v>0</v>
      </c>
    </row>
    <row r="96" spans="1:10" x14ac:dyDescent="0.35">
      <c r="A96" s="97">
        <v>44926</v>
      </c>
      <c r="B96" s="96">
        <f>'[7]Scenario 1'!B93</f>
        <v>232.5</v>
      </c>
      <c r="C96" s="96">
        <f>'[7]Scenario 1'!C93</f>
        <v>92</v>
      </c>
      <c r="D96" s="96">
        <f>'[7]Scenario 1'!D93</f>
        <v>96</v>
      </c>
      <c r="E96" s="96">
        <f>'[7]Scenario 1'!F93</f>
        <v>64.5</v>
      </c>
      <c r="F96" s="96">
        <f>'[7]Scenario 1'!M93</f>
        <v>0</v>
      </c>
      <c r="G96" s="96">
        <f>'[7]Scenario 1'!N93</f>
        <v>20</v>
      </c>
      <c r="H96" s="96">
        <f t="shared" si="1"/>
        <v>252.5</v>
      </c>
      <c r="I96" s="96">
        <f>IF('[7]Scenario 1'!$E93&gt;0,'[7]Scenario 1'!$E93,0)</f>
        <v>0</v>
      </c>
      <c r="J96" s="96">
        <f>IF('[7]Scenario 1'!$E93&lt;=0,'[7]Scenario 1'!$E93,0)</f>
        <v>0</v>
      </c>
    </row>
    <row r="97" spans="1:10" x14ac:dyDescent="0.35">
      <c r="A97" s="97">
        <v>44927</v>
      </c>
      <c r="B97" s="96">
        <f>'[7]Scenario 1'!B94</f>
        <v>217.8</v>
      </c>
      <c r="C97" s="96">
        <f>'[7]Scenario 1'!C94</f>
        <v>91</v>
      </c>
      <c r="D97" s="96">
        <f>'[7]Scenario 1'!D94</f>
        <v>96</v>
      </c>
      <c r="E97" s="96">
        <f>'[7]Scenario 1'!F94</f>
        <v>60.54</v>
      </c>
      <c r="F97" s="96">
        <f>'[7]Scenario 1'!M94</f>
        <v>0</v>
      </c>
      <c r="G97" s="96">
        <f>'[7]Scenario 1'!N94</f>
        <v>29.74</v>
      </c>
      <c r="H97" s="96">
        <f t="shared" si="1"/>
        <v>247.54000000000002</v>
      </c>
      <c r="I97" s="96">
        <f>IF('[7]Scenario 1'!$E94&gt;0,'[7]Scenario 1'!$E94,0)</f>
        <v>0</v>
      </c>
      <c r="J97" s="96">
        <f>IF('[7]Scenario 1'!$E94&lt;=0,'[7]Scenario 1'!$E94,0)</f>
        <v>0</v>
      </c>
    </row>
    <row r="98" spans="1:10" x14ac:dyDescent="0.35">
      <c r="A98" s="97">
        <v>44928</v>
      </c>
      <c r="B98" s="96">
        <f>'[7]Scenario 1'!B95</f>
        <v>225.4</v>
      </c>
      <c r="C98" s="96">
        <f>'[7]Scenario 1'!C95</f>
        <v>91</v>
      </c>
      <c r="D98" s="96">
        <f>'[7]Scenario 1'!D95</f>
        <v>94</v>
      </c>
      <c r="E98" s="96">
        <f>'[7]Scenario 1'!F95</f>
        <v>65.31</v>
      </c>
      <c r="F98" s="96">
        <f>'[7]Scenario 1'!M95</f>
        <v>0</v>
      </c>
      <c r="G98" s="96">
        <f>'[7]Scenario 1'!N95</f>
        <v>24.91</v>
      </c>
      <c r="H98" s="96">
        <f t="shared" si="1"/>
        <v>250.31</v>
      </c>
      <c r="I98" s="96">
        <f>IF('[7]Scenario 1'!$E95&gt;0,'[7]Scenario 1'!$E95,0)</f>
        <v>0</v>
      </c>
      <c r="J98" s="96">
        <f>IF('[7]Scenario 1'!$E95&lt;=0,'[7]Scenario 1'!$E95,0)</f>
        <v>0</v>
      </c>
    </row>
    <row r="99" spans="1:10" x14ac:dyDescent="0.35">
      <c r="A99" s="97">
        <v>44929</v>
      </c>
      <c r="B99" s="96">
        <f>'[7]Scenario 1'!B96</f>
        <v>227.1</v>
      </c>
      <c r="C99" s="96">
        <f>'[7]Scenario 1'!C96</f>
        <v>91</v>
      </c>
      <c r="D99" s="96">
        <f>'[7]Scenario 1'!D96</f>
        <v>93</v>
      </c>
      <c r="E99" s="96">
        <f>'[7]Scenario 1'!F96</f>
        <v>66.61</v>
      </c>
      <c r="F99" s="96">
        <f>'[7]Scenario 1'!M96</f>
        <v>0</v>
      </c>
      <c r="G99" s="96">
        <f>'[7]Scenario 1'!N96</f>
        <v>23.51</v>
      </c>
      <c r="H99" s="96">
        <f t="shared" si="1"/>
        <v>250.60999999999999</v>
      </c>
      <c r="I99" s="96">
        <f>IF('[7]Scenario 1'!$E96&gt;0,'[7]Scenario 1'!$E96,0)</f>
        <v>0</v>
      </c>
      <c r="J99" s="96">
        <f>IF('[7]Scenario 1'!$E96&lt;=0,'[7]Scenario 1'!$E96,0)</f>
        <v>0</v>
      </c>
    </row>
    <row r="100" spans="1:10" x14ac:dyDescent="0.35">
      <c r="A100" s="97">
        <v>44930</v>
      </c>
      <c r="B100" s="96">
        <f>'[7]Scenario 1'!B97</f>
        <v>225</v>
      </c>
      <c r="C100" s="96">
        <f>'[7]Scenario 1'!C97</f>
        <v>79</v>
      </c>
      <c r="D100" s="96">
        <f>'[7]Scenario 1'!D97</f>
        <v>101</v>
      </c>
      <c r="E100" s="96">
        <f>'[7]Scenario 1'!F97</f>
        <v>67.47</v>
      </c>
      <c r="F100" s="96">
        <f>'[7]Scenario 1'!M97</f>
        <v>0</v>
      </c>
      <c r="G100" s="96">
        <f>'[7]Scenario 1'!N97</f>
        <v>22.47</v>
      </c>
      <c r="H100" s="96">
        <f t="shared" si="1"/>
        <v>247.47</v>
      </c>
      <c r="I100" s="96">
        <f>IF('[7]Scenario 1'!$E97&gt;0,'[7]Scenario 1'!$E97,0)</f>
        <v>0</v>
      </c>
      <c r="J100" s="96">
        <f>IF('[7]Scenario 1'!$E97&lt;=0,'[7]Scenario 1'!$E97,0)</f>
        <v>0</v>
      </c>
    </row>
    <row r="101" spans="1:10" x14ac:dyDescent="0.35">
      <c r="A101" s="97">
        <v>44931</v>
      </c>
      <c r="B101" s="96">
        <f>'[7]Scenario 1'!B98</f>
        <v>215</v>
      </c>
      <c r="C101" s="96">
        <f>'[7]Scenario 1'!C98</f>
        <v>92</v>
      </c>
      <c r="D101" s="96">
        <f>'[7]Scenario 1'!D98</f>
        <v>100</v>
      </c>
      <c r="E101" s="96">
        <f>'[7]Scenario 1'!F98</f>
        <v>56.66</v>
      </c>
      <c r="F101" s="96">
        <f>'[7]Scenario 1'!M98</f>
        <v>0</v>
      </c>
      <c r="G101" s="96">
        <f>'[7]Scenario 1'!N98</f>
        <v>33.659999999999997</v>
      </c>
      <c r="H101" s="96">
        <f t="shared" si="1"/>
        <v>248.66</v>
      </c>
      <c r="I101" s="96">
        <f>IF('[7]Scenario 1'!$E98&gt;0,'[7]Scenario 1'!$E98,0)</f>
        <v>0</v>
      </c>
      <c r="J101" s="96">
        <f>IF('[7]Scenario 1'!$E98&lt;=0,'[7]Scenario 1'!$E98,0)</f>
        <v>0</v>
      </c>
    </row>
    <row r="102" spans="1:10" x14ac:dyDescent="0.35">
      <c r="A102" s="97">
        <v>44932</v>
      </c>
      <c r="B102" s="96">
        <f>'[7]Scenario 1'!B99</f>
        <v>224.4</v>
      </c>
      <c r="C102" s="96">
        <f>'[7]Scenario 1'!C99</f>
        <v>88</v>
      </c>
      <c r="D102" s="96">
        <f>'[7]Scenario 1'!D99</f>
        <v>101</v>
      </c>
      <c r="E102" s="96">
        <f>'[7]Scenario 1'!F99</f>
        <v>61.83</v>
      </c>
      <c r="F102" s="96">
        <f>'[7]Scenario 1'!M99</f>
        <v>0</v>
      </c>
      <c r="G102" s="96">
        <f>'[7]Scenario 1'!N99</f>
        <v>26.43</v>
      </c>
      <c r="H102" s="96">
        <f t="shared" si="1"/>
        <v>250.83</v>
      </c>
      <c r="I102" s="96">
        <f>IF('[7]Scenario 1'!$E99&gt;0,'[7]Scenario 1'!$E99,0)</f>
        <v>0</v>
      </c>
      <c r="J102" s="96">
        <f>IF('[7]Scenario 1'!$E99&lt;=0,'[7]Scenario 1'!$E99,0)</f>
        <v>0</v>
      </c>
    </row>
    <row r="103" spans="1:10" x14ac:dyDescent="0.35">
      <c r="A103" s="97">
        <v>44933</v>
      </c>
      <c r="B103" s="96">
        <f>'[7]Scenario 1'!B100</f>
        <v>204</v>
      </c>
      <c r="C103" s="96">
        <f>'[7]Scenario 1'!C100</f>
        <v>87</v>
      </c>
      <c r="D103" s="96">
        <f>'[7]Scenario 1'!D100</f>
        <v>105</v>
      </c>
      <c r="E103" s="96">
        <f>'[7]Scenario 1'!F100</f>
        <v>50.2</v>
      </c>
      <c r="F103" s="96">
        <f>'[7]Scenario 1'!M100</f>
        <v>0</v>
      </c>
      <c r="G103" s="96">
        <f>'[7]Scenario 1'!N100</f>
        <v>38.200000000000003</v>
      </c>
      <c r="H103" s="96">
        <f t="shared" si="1"/>
        <v>242.2</v>
      </c>
      <c r="I103" s="96">
        <f>IF('[7]Scenario 1'!$E100&gt;0,'[7]Scenario 1'!$E100,0)</f>
        <v>0</v>
      </c>
      <c r="J103" s="96">
        <f>IF('[7]Scenario 1'!$E100&lt;=0,'[7]Scenario 1'!$E100,0)</f>
        <v>0</v>
      </c>
    </row>
    <row r="104" spans="1:10" x14ac:dyDescent="0.35">
      <c r="A104" s="97">
        <v>44934</v>
      </c>
      <c r="B104" s="96">
        <f>'[7]Scenario 1'!B101</f>
        <v>242.5</v>
      </c>
      <c r="C104" s="96">
        <f>'[7]Scenario 1'!C101</f>
        <v>94</v>
      </c>
      <c r="D104" s="96">
        <f>'[7]Scenario 1'!D101</f>
        <v>94</v>
      </c>
      <c r="E104" s="96">
        <f>'[7]Scenario 1'!F101</f>
        <v>70.75</v>
      </c>
      <c r="F104" s="96">
        <f>'[7]Scenario 1'!M101</f>
        <v>0</v>
      </c>
      <c r="G104" s="96">
        <f>'[7]Scenario 1'!N101</f>
        <v>16.25</v>
      </c>
      <c r="H104" s="96">
        <f t="shared" si="1"/>
        <v>258.75</v>
      </c>
      <c r="I104" s="96">
        <f>IF('[7]Scenario 1'!$E101&gt;0,'[7]Scenario 1'!$E101,0)</f>
        <v>0</v>
      </c>
      <c r="J104" s="96">
        <f>IF('[7]Scenario 1'!$E101&lt;=0,'[7]Scenario 1'!$E101,0)</f>
        <v>0</v>
      </c>
    </row>
    <row r="105" spans="1:10" x14ac:dyDescent="0.35">
      <c r="A105" s="97">
        <v>44935</v>
      </c>
      <c r="B105" s="96">
        <f>'[7]Scenario 1'!B102</f>
        <v>249.4</v>
      </c>
      <c r="C105" s="96">
        <f>'[7]Scenario 1'!C102</f>
        <v>78</v>
      </c>
      <c r="D105" s="96">
        <f>'[7]Scenario 1'!D102</f>
        <v>98</v>
      </c>
      <c r="E105" s="96">
        <f>'[7]Scenario 1'!F102</f>
        <v>74.849999999999994</v>
      </c>
      <c r="F105" s="96">
        <f>'[7]Scenario 1'!M102</f>
        <v>0</v>
      </c>
      <c r="G105" s="96">
        <f>'[7]Scenario 1'!N102</f>
        <v>1.45</v>
      </c>
      <c r="H105" s="96">
        <f t="shared" si="1"/>
        <v>250.85</v>
      </c>
      <c r="I105" s="96">
        <f>IF('[7]Scenario 1'!$E102&gt;0,'[7]Scenario 1'!$E102,0)</f>
        <v>0</v>
      </c>
      <c r="J105" s="96">
        <f>IF('[7]Scenario 1'!$E102&lt;=0,'[7]Scenario 1'!$E102,0)</f>
        <v>0</v>
      </c>
    </row>
    <row r="106" spans="1:10" x14ac:dyDescent="0.35">
      <c r="A106" s="97">
        <v>44936</v>
      </c>
      <c r="B106" s="96">
        <f>'[7]Scenario 1'!B103</f>
        <v>247.7</v>
      </c>
      <c r="C106" s="96">
        <f>'[7]Scenario 1'!C103</f>
        <v>83</v>
      </c>
      <c r="D106" s="96">
        <f>'[7]Scenario 1'!D103</f>
        <v>96</v>
      </c>
      <c r="E106" s="96">
        <f>'[7]Scenario 1'!F103</f>
        <v>74.430000000000007</v>
      </c>
      <c r="F106" s="96">
        <f>'[7]Scenario 1'!M103</f>
        <v>0</v>
      </c>
      <c r="G106" s="96">
        <f>'[7]Scenario 1'!N103</f>
        <v>5.73</v>
      </c>
      <c r="H106" s="96">
        <f t="shared" si="1"/>
        <v>253.42999999999998</v>
      </c>
      <c r="I106" s="96">
        <f>IF('[7]Scenario 1'!$E103&gt;0,'[7]Scenario 1'!$E103,0)</f>
        <v>0</v>
      </c>
      <c r="J106" s="96">
        <f>IF('[7]Scenario 1'!$E103&lt;=0,'[7]Scenario 1'!$E103,0)</f>
        <v>0</v>
      </c>
    </row>
    <row r="107" spans="1:10" x14ac:dyDescent="0.35">
      <c r="A107" s="97">
        <v>44937</v>
      </c>
      <c r="B107" s="96">
        <f>'[7]Scenario 1'!B104</f>
        <v>210</v>
      </c>
      <c r="C107" s="96">
        <f>'[7]Scenario 1'!C104</f>
        <v>89</v>
      </c>
      <c r="D107" s="96">
        <f>'[7]Scenario 1'!D104</f>
        <v>91</v>
      </c>
      <c r="E107" s="96">
        <f>'[7]Scenario 1'!F104</f>
        <v>57.4</v>
      </c>
      <c r="F107" s="96">
        <f>'[7]Scenario 1'!M104</f>
        <v>0</v>
      </c>
      <c r="G107" s="96">
        <f>'[7]Scenario 1'!N104</f>
        <v>27.4</v>
      </c>
      <c r="H107" s="96">
        <f t="shared" si="1"/>
        <v>237.4</v>
      </c>
      <c r="I107" s="96">
        <f>IF('[7]Scenario 1'!$E104&gt;0,'[7]Scenario 1'!$E104,0)</f>
        <v>0</v>
      </c>
      <c r="J107" s="96">
        <f>IF('[7]Scenario 1'!$E104&lt;=0,'[7]Scenario 1'!$E104,0)</f>
        <v>0</v>
      </c>
    </row>
    <row r="108" spans="1:10" x14ac:dyDescent="0.35">
      <c r="A108" s="97">
        <v>44938</v>
      </c>
      <c r="B108" s="96">
        <f>'[7]Scenario 1'!B105</f>
        <v>213.1</v>
      </c>
      <c r="C108" s="96">
        <f>'[7]Scenario 1'!C105</f>
        <v>79</v>
      </c>
      <c r="D108" s="96">
        <f>'[7]Scenario 1'!D105</f>
        <v>98</v>
      </c>
      <c r="E108" s="96">
        <f>'[7]Scenario 1'!F105</f>
        <v>58.84</v>
      </c>
      <c r="F108" s="96">
        <f>'[7]Scenario 1'!M105</f>
        <v>0</v>
      </c>
      <c r="G108" s="96">
        <f>'[7]Scenario 1'!N105</f>
        <v>22.74</v>
      </c>
      <c r="H108" s="96">
        <f t="shared" si="1"/>
        <v>235.84</v>
      </c>
      <c r="I108" s="96">
        <f>IF('[7]Scenario 1'!$E105&gt;0,'[7]Scenario 1'!$E105,0)</f>
        <v>0</v>
      </c>
      <c r="J108" s="96">
        <f>IF('[7]Scenario 1'!$E105&lt;=0,'[7]Scenario 1'!$E105,0)</f>
        <v>0</v>
      </c>
    </row>
    <row r="109" spans="1:10" x14ac:dyDescent="0.35">
      <c r="A109" s="97">
        <v>44939</v>
      </c>
      <c r="B109" s="96">
        <f>'[7]Scenario 1'!B106</f>
        <v>228.7</v>
      </c>
      <c r="C109" s="96">
        <f>'[7]Scenario 1'!C106</f>
        <v>92</v>
      </c>
      <c r="D109" s="96">
        <f>'[7]Scenario 1'!D106</f>
        <v>94</v>
      </c>
      <c r="E109" s="96">
        <f>'[7]Scenario 1'!F106</f>
        <v>62.66</v>
      </c>
      <c r="F109" s="96">
        <f>'[7]Scenario 1'!M106</f>
        <v>0</v>
      </c>
      <c r="G109" s="96">
        <f>'[7]Scenario 1'!N106</f>
        <v>19.96</v>
      </c>
      <c r="H109" s="96">
        <f t="shared" si="1"/>
        <v>248.66</v>
      </c>
      <c r="I109" s="96">
        <f>IF('[7]Scenario 1'!$E106&gt;0,'[7]Scenario 1'!$E106,0)</f>
        <v>0</v>
      </c>
      <c r="J109" s="96">
        <f>IF('[7]Scenario 1'!$E106&lt;=0,'[7]Scenario 1'!$E106,0)</f>
        <v>0</v>
      </c>
    </row>
    <row r="110" spans="1:10" x14ac:dyDescent="0.35">
      <c r="A110" s="97">
        <v>44940</v>
      </c>
      <c r="B110" s="96">
        <f>'[7]Scenario 1'!B107</f>
        <v>217.9</v>
      </c>
      <c r="C110" s="96">
        <f>'[7]Scenario 1'!C107</f>
        <v>89</v>
      </c>
      <c r="D110" s="96">
        <f>'[7]Scenario 1'!D107</f>
        <v>87</v>
      </c>
      <c r="E110" s="96">
        <f>'[7]Scenario 1'!F107</f>
        <v>62.22</v>
      </c>
      <c r="F110" s="96">
        <f>'[7]Scenario 1'!M107</f>
        <v>0</v>
      </c>
      <c r="G110" s="96">
        <f>'[7]Scenario 1'!N107</f>
        <v>20.32</v>
      </c>
      <c r="H110" s="96">
        <f t="shared" si="1"/>
        <v>238.22</v>
      </c>
      <c r="I110" s="96">
        <f>IF('[7]Scenario 1'!$E107&gt;0,'[7]Scenario 1'!$E107,0)</f>
        <v>0</v>
      </c>
      <c r="J110" s="96">
        <f>IF('[7]Scenario 1'!$E107&lt;=0,'[7]Scenario 1'!$E107,0)</f>
        <v>0</v>
      </c>
    </row>
    <row r="111" spans="1:10" x14ac:dyDescent="0.35">
      <c r="A111" s="97">
        <v>44941</v>
      </c>
      <c r="B111" s="96">
        <f>'[7]Scenario 1'!B108</f>
        <v>225.1</v>
      </c>
      <c r="C111" s="96">
        <f>'[7]Scenario 1'!C108</f>
        <v>85</v>
      </c>
      <c r="D111" s="96">
        <f>'[7]Scenario 1'!D108</f>
        <v>93</v>
      </c>
      <c r="E111" s="96">
        <f>'[7]Scenario 1'!F108</f>
        <v>65.02</v>
      </c>
      <c r="F111" s="96">
        <f>'[7]Scenario 1'!M108</f>
        <v>0</v>
      </c>
      <c r="G111" s="96">
        <f>'[7]Scenario 1'!N108</f>
        <v>17.920000000000002</v>
      </c>
      <c r="H111" s="96">
        <f t="shared" si="1"/>
        <v>243.01999999999998</v>
      </c>
      <c r="I111" s="96">
        <f>IF('[7]Scenario 1'!$E108&gt;0,'[7]Scenario 1'!$E108,0)</f>
        <v>0</v>
      </c>
      <c r="J111" s="96">
        <f>IF('[7]Scenario 1'!$E108&lt;=0,'[7]Scenario 1'!$E108,0)</f>
        <v>0</v>
      </c>
    </row>
    <row r="112" spans="1:10" x14ac:dyDescent="0.35">
      <c r="A112" s="97">
        <v>44942</v>
      </c>
      <c r="B112" s="96">
        <f>'[7]Scenario 1'!B109</f>
        <v>219.3</v>
      </c>
      <c r="C112" s="96">
        <f>'[7]Scenario 1'!C109</f>
        <v>84</v>
      </c>
      <c r="D112" s="96">
        <f>'[7]Scenario 1'!D109</f>
        <v>99</v>
      </c>
      <c r="E112" s="96">
        <f>'[7]Scenario 1'!F109</f>
        <v>58.95</v>
      </c>
      <c r="F112" s="96">
        <f>'[7]Scenario 1'!M109</f>
        <v>0</v>
      </c>
      <c r="G112" s="96">
        <f>'[7]Scenario 1'!N109</f>
        <v>22.65</v>
      </c>
      <c r="H112" s="96">
        <f t="shared" si="1"/>
        <v>241.95000000000002</v>
      </c>
      <c r="I112" s="96">
        <f>IF('[7]Scenario 1'!$E109&gt;0,'[7]Scenario 1'!$E109,0)</f>
        <v>0</v>
      </c>
      <c r="J112" s="96">
        <f>IF('[7]Scenario 1'!$E109&lt;=0,'[7]Scenario 1'!$E109,0)</f>
        <v>0</v>
      </c>
    </row>
    <row r="113" spans="1:10" x14ac:dyDescent="0.35">
      <c r="A113" s="97">
        <v>44943</v>
      </c>
      <c r="B113" s="96">
        <f>'[7]Scenario 1'!B110</f>
        <v>251</v>
      </c>
      <c r="C113" s="96">
        <f>'[7]Scenario 1'!C110</f>
        <v>83</v>
      </c>
      <c r="D113" s="96">
        <f>'[7]Scenario 1'!D110</f>
        <v>108</v>
      </c>
      <c r="E113" s="96">
        <f>'[7]Scenario 1'!F110</f>
        <v>71.95</v>
      </c>
      <c r="F113" s="96">
        <f>'[7]Scenario 1'!M110</f>
        <v>0</v>
      </c>
      <c r="G113" s="96">
        <f>'[7]Scenario 1'!N110</f>
        <v>11.95</v>
      </c>
      <c r="H113" s="96">
        <f t="shared" si="1"/>
        <v>262.95</v>
      </c>
      <c r="I113" s="96">
        <f>IF('[7]Scenario 1'!$E110&gt;0,'[7]Scenario 1'!$E110,0)</f>
        <v>0</v>
      </c>
      <c r="J113" s="96">
        <f>IF('[7]Scenario 1'!$E110&lt;=0,'[7]Scenario 1'!$E110,0)</f>
        <v>0</v>
      </c>
    </row>
    <row r="114" spans="1:10" x14ac:dyDescent="0.35">
      <c r="A114" s="97">
        <v>44944</v>
      </c>
      <c r="B114" s="96">
        <f>'[7]Scenario 1'!B111</f>
        <v>257.8</v>
      </c>
      <c r="C114" s="96">
        <f>'[7]Scenario 1'!C111</f>
        <v>93</v>
      </c>
      <c r="D114" s="96">
        <f>'[7]Scenario 1'!D111</f>
        <v>90</v>
      </c>
      <c r="E114" s="96">
        <f>'[7]Scenario 1'!F111</f>
        <v>74.959999999999994</v>
      </c>
      <c r="F114" s="96">
        <f>'[7]Scenario 1'!M111</f>
        <v>0</v>
      </c>
      <c r="G114" s="96">
        <f>'[7]Scenario 1'!N111</f>
        <v>0.16</v>
      </c>
      <c r="H114" s="96">
        <f t="shared" si="1"/>
        <v>257.96000000000004</v>
      </c>
      <c r="I114" s="96">
        <f>IF('[7]Scenario 1'!$E111&gt;0,'[7]Scenario 1'!$E111,0)</f>
        <v>0</v>
      </c>
      <c r="J114" s="96">
        <f>IF('[7]Scenario 1'!$E111&lt;=0,'[7]Scenario 1'!$E111,0)</f>
        <v>0</v>
      </c>
    </row>
    <row r="115" spans="1:10" x14ac:dyDescent="0.35">
      <c r="A115" s="97">
        <v>44945</v>
      </c>
      <c r="B115" s="96">
        <f>'[7]Scenario 1'!B112</f>
        <v>275.89999999999998</v>
      </c>
      <c r="C115" s="96">
        <f>'[7]Scenario 1'!C112</f>
        <v>83</v>
      </c>
      <c r="D115" s="96">
        <f>'[7]Scenario 1'!D112</f>
        <v>92</v>
      </c>
      <c r="E115" s="96">
        <f>'[7]Scenario 1'!F112</f>
        <v>75</v>
      </c>
      <c r="F115" s="96">
        <f>'[7]Scenario 1'!M112</f>
        <v>25.9</v>
      </c>
      <c r="G115" s="96">
        <f>'[7]Scenario 1'!N112</f>
        <v>0</v>
      </c>
      <c r="H115" s="96">
        <f t="shared" si="1"/>
        <v>275.89999999999998</v>
      </c>
      <c r="I115" s="96">
        <f>IF('[7]Scenario 1'!$E112&gt;0,'[7]Scenario 1'!$E112,0)</f>
        <v>0</v>
      </c>
      <c r="J115" s="96">
        <f>IF('[7]Scenario 1'!$E112&lt;=0,'[7]Scenario 1'!$E112,0)</f>
        <v>0</v>
      </c>
    </row>
    <row r="116" spans="1:10" x14ac:dyDescent="0.35">
      <c r="A116" s="97">
        <v>44946</v>
      </c>
      <c r="B116" s="96">
        <f>'[7]Scenario 1'!B113</f>
        <v>327</v>
      </c>
      <c r="C116" s="96">
        <f>'[7]Scenario 1'!C113</f>
        <v>89</v>
      </c>
      <c r="D116" s="96">
        <f>'[7]Scenario 1'!D113</f>
        <v>96</v>
      </c>
      <c r="E116" s="96">
        <f>'[7]Scenario 1'!F113</f>
        <v>75</v>
      </c>
      <c r="F116" s="96">
        <f>'[7]Scenario 1'!M113</f>
        <v>67</v>
      </c>
      <c r="G116" s="96">
        <f>'[7]Scenario 1'!N113</f>
        <v>0</v>
      </c>
      <c r="H116" s="96">
        <f t="shared" si="1"/>
        <v>327</v>
      </c>
      <c r="I116" s="96">
        <f>IF('[7]Scenario 1'!$E113&gt;0,'[7]Scenario 1'!$E113,0)</f>
        <v>0</v>
      </c>
      <c r="J116" s="96">
        <f>IF('[7]Scenario 1'!$E113&lt;=0,'[7]Scenario 1'!$E113,0)</f>
        <v>0</v>
      </c>
    </row>
    <row r="117" spans="1:10" x14ac:dyDescent="0.35">
      <c r="A117" s="111">
        <v>44947</v>
      </c>
      <c r="B117" s="112">
        <f>'[7]Scenario 1'!B114</f>
        <v>331.1</v>
      </c>
      <c r="C117" s="112">
        <f>'[7]Scenario 1'!C114</f>
        <v>87</v>
      </c>
      <c r="D117" s="112">
        <f>'[7]Scenario 1'!D114</f>
        <v>96</v>
      </c>
      <c r="E117" s="112">
        <f>'[7]Scenario 1'!F114</f>
        <v>75</v>
      </c>
      <c r="F117" s="112">
        <f>'[7]Scenario 1'!M114</f>
        <v>73.09</v>
      </c>
      <c r="G117" s="112">
        <f>'[7]Scenario 1'!N114</f>
        <v>0</v>
      </c>
      <c r="H117" s="112">
        <f t="shared" si="1"/>
        <v>331.1</v>
      </c>
      <c r="I117" s="112">
        <f>IF('[7]Scenario 1'!$E114&gt;0,'[7]Scenario 1'!$E114,0)</f>
        <v>0</v>
      </c>
      <c r="J117" s="112">
        <f>IF('[7]Scenario 1'!$E114&lt;=0,'[7]Scenario 1'!$E114,0)</f>
        <v>0</v>
      </c>
    </row>
    <row r="118" spans="1:10" x14ac:dyDescent="0.35">
      <c r="A118" s="97">
        <v>44948</v>
      </c>
      <c r="B118" s="96">
        <f>'[7]Scenario 1'!B115</f>
        <v>325.3</v>
      </c>
      <c r="C118" s="96">
        <f>'[7]Scenario 1'!C115</f>
        <v>89</v>
      </c>
      <c r="D118" s="96">
        <f>'[7]Scenario 1'!D115</f>
        <v>96</v>
      </c>
      <c r="E118" s="96">
        <f>'[7]Scenario 1'!F115</f>
        <v>75</v>
      </c>
      <c r="F118" s="96">
        <f>'[7]Scenario 1'!M115</f>
        <v>65.3</v>
      </c>
      <c r="G118" s="96">
        <f>'[7]Scenario 1'!N115</f>
        <v>0</v>
      </c>
      <c r="H118" s="96">
        <f t="shared" si="1"/>
        <v>325.3</v>
      </c>
      <c r="I118" s="96">
        <f>IF('[7]Scenario 1'!$E115&gt;0,'[7]Scenario 1'!$E115,0)</f>
        <v>0</v>
      </c>
      <c r="J118" s="96">
        <f>IF('[7]Scenario 1'!$E115&lt;=0,'[7]Scenario 1'!$E115,0)</f>
        <v>0</v>
      </c>
    </row>
    <row r="119" spans="1:10" x14ac:dyDescent="0.35">
      <c r="A119" s="97">
        <v>44949</v>
      </c>
      <c r="B119" s="96">
        <f>'[7]Scenario 1'!B116</f>
        <v>319.60000000000002</v>
      </c>
      <c r="C119" s="96">
        <f>'[7]Scenario 1'!C116</f>
        <v>93</v>
      </c>
      <c r="D119" s="96">
        <f>'[7]Scenario 1'!D116</f>
        <v>96</v>
      </c>
      <c r="E119" s="96">
        <f>'[7]Scenario 1'!F116</f>
        <v>75</v>
      </c>
      <c r="F119" s="96">
        <f>'[7]Scenario 1'!M116</f>
        <v>55.6</v>
      </c>
      <c r="G119" s="96">
        <f>'[7]Scenario 1'!N116</f>
        <v>0</v>
      </c>
      <c r="H119" s="96">
        <f t="shared" si="1"/>
        <v>319.60000000000002</v>
      </c>
      <c r="I119" s="96">
        <f>IF('[7]Scenario 1'!$E116&gt;0,'[7]Scenario 1'!$E116,0)</f>
        <v>0</v>
      </c>
      <c r="J119" s="96">
        <f>IF('[7]Scenario 1'!$E116&lt;=0,'[7]Scenario 1'!$E116,0)</f>
        <v>0</v>
      </c>
    </row>
    <row r="120" spans="1:10" x14ac:dyDescent="0.35">
      <c r="A120" s="97">
        <v>44950</v>
      </c>
      <c r="B120" s="96">
        <f>'[7]Scenario 1'!B117</f>
        <v>300.3</v>
      </c>
      <c r="C120" s="96">
        <f>'[7]Scenario 1'!C117</f>
        <v>90</v>
      </c>
      <c r="D120" s="96">
        <f>'[7]Scenario 1'!D117</f>
        <v>93.62</v>
      </c>
      <c r="E120" s="96">
        <f>'[7]Scenario 1'!F117</f>
        <v>75</v>
      </c>
      <c r="F120" s="96">
        <f>'[7]Scenario 1'!M117</f>
        <v>41.68</v>
      </c>
      <c r="G120" s="96">
        <f>'[7]Scenario 1'!N117</f>
        <v>0</v>
      </c>
      <c r="H120" s="96">
        <f t="shared" si="1"/>
        <v>300.3</v>
      </c>
      <c r="I120" s="96">
        <f>IF('[7]Scenario 1'!$E117&gt;0,'[7]Scenario 1'!$E117,0)</f>
        <v>0</v>
      </c>
      <c r="J120" s="96">
        <f>IF('[7]Scenario 1'!$E117&lt;=0,'[7]Scenario 1'!$E117,0)</f>
        <v>0</v>
      </c>
    </row>
    <row r="121" spans="1:10" x14ac:dyDescent="0.35">
      <c r="A121" s="97">
        <v>44951</v>
      </c>
      <c r="B121" s="96">
        <f>'[7]Scenario 1'!B118</f>
        <v>251.9</v>
      </c>
      <c r="C121" s="96">
        <f>'[7]Scenario 1'!C118</f>
        <v>73</v>
      </c>
      <c r="D121" s="96">
        <f>'[7]Scenario 1'!D118</f>
        <v>88</v>
      </c>
      <c r="E121" s="96">
        <f>'[7]Scenario 1'!F118</f>
        <v>75</v>
      </c>
      <c r="F121" s="96">
        <f>'[7]Scenario 1'!M118</f>
        <v>15.9</v>
      </c>
      <c r="G121" s="96">
        <f>'[7]Scenario 1'!N118</f>
        <v>0</v>
      </c>
      <c r="H121" s="96">
        <f t="shared" si="1"/>
        <v>251.9</v>
      </c>
      <c r="I121" s="96">
        <f>IF('[7]Scenario 1'!$E118&gt;0,'[7]Scenario 1'!$E118,0)</f>
        <v>0</v>
      </c>
      <c r="J121" s="96">
        <f>IF('[7]Scenario 1'!$E118&lt;=0,'[7]Scenario 1'!$E118,0)</f>
        <v>0</v>
      </c>
    </row>
    <row r="122" spans="1:10" x14ac:dyDescent="0.35">
      <c r="A122" s="97">
        <v>44952</v>
      </c>
      <c r="B122" s="96">
        <f>'[7]Scenario 1'!B119</f>
        <v>234.7</v>
      </c>
      <c r="C122" s="96">
        <f>'[7]Scenario 1'!C119</f>
        <v>78</v>
      </c>
      <c r="D122" s="96">
        <f>'[7]Scenario 1'!D119</f>
        <v>87</v>
      </c>
      <c r="E122" s="96">
        <f>'[7]Scenario 1'!F119</f>
        <v>75</v>
      </c>
      <c r="F122" s="96">
        <f>'[7]Scenario 1'!M119</f>
        <v>0</v>
      </c>
      <c r="G122" s="96">
        <f>'[7]Scenario 1'!N119</f>
        <v>5.3</v>
      </c>
      <c r="H122" s="96">
        <f t="shared" si="1"/>
        <v>240</v>
      </c>
      <c r="I122" s="96">
        <f>IF('[7]Scenario 1'!$E119&gt;0,'[7]Scenario 1'!$E119,0)</f>
        <v>0</v>
      </c>
      <c r="J122" s="96">
        <f>IF('[7]Scenario 1'!$E119&lt;=0,'[7]Scenario 1'!$E119,0)</f>
        <v>0</v>
      </c>
    </row>
    <row r="123" spans="1:10" x14ac:dyDescent="0.35">
      <c r="A123" s="97">
        <v>44953</v>
      </c>
      <c r="B123" s="96">
        <f>'[7]Scenario 1'!B120</f>
        <v>258.5</v>
      </c>
      <c r="C123" s="96">
        <f>'[7]Scenario 1'!C120</f>
        <v>84</v>
      </c>
      <c r="D123" s="96">
        <f>'[7]Scenario 1'!D120</f>
        <v>88</v>
      </c>
      <c r="E123" s="96">
        <f>'[7]Scenario 1'!F120</f>
        <v>75</v>
      </c>
      <c r="F123" s="96">
        <f>'[7]Scenario 1'!M120</f>
        <v>11.5</v>
      </c>
      <c r="G123" s="96">
        <f>'[7]Scenario 1'!N120</f>
        <v>0</v>
      </c>
      <c r="H123" s="96">
        <f t="shared" si="1"/>
        <v>258.5</v>
      </c>
      <c r="I123" s="96">
        <f>IF('[7]Scenario 1'!$E120&gt;0,'[7]Scenario 1'!$E120,0)</f>
        <v>0</v>
      </c>
      <c r="J123" s="96">
        <f>IF('[7]Scenario 1'!$E120&lt;=0,'[7]Scenario 1'!$E120,0)</f>
        <v>0</v>
      </c>
    </row>
    <row r="124" spans="1:10" x14ac:dyDescent="0.35">
      <c r="A124" s="97">
        <v>44954</v>
      </c>
      <c r="B124" s="96">
        <f>'[7]Scenario 1'!B121</f>
        <v>267.7</v>
      </c>
      <c r="C124" s="96">
        <f>'[7]Scenario 1'!C121</f>
        <v>86</v>
      </c>
      <c r="D124" s="96">
        <f>'[7]Scenario 1'!D121</f>
        <v>87</v>
      </c>
      <c r="E124" s="96">
        <f>'[7]Scenario 1'!F121</f>
        <v>75</v>
      </c>
      <c r="F124" s="96">
        <f>'[7]Scenario 1'!M121</f>
        <v>19.7</v>
      </c>
      <c r="G124" s="96">
        <f>'[7]Scenario 1'!N121</f>
        <v>0</v>
      </c>
      <c r="H124" s="96">
        <f t="shared" si="1"/>
        <v>267.7</v>
      </c>
      <c r="I124" s="96">
        <f>IF('[7]Scenario 1'!$E121&gt;0,'[7]Scenario 1'!$E121,0)</f>
        <v>0</v>
      </c>
      <c r="J124" s="96">
        <f>IF('[7]Scenario 1'!$E121&lt;=0,'[7]Scenario 1'!$E121,0)</f>
        <v>0</v>
      </c>
    </row>
    <row r="125" spans="1:10" x14ac:dyDescent="0.35">
      <c r="A125" s="97">
        <v>44955</v>
      </c>
      <c r="B125" s="96">
        <f>'[7]Scenario 1'!B122</f>
        <v>251.6</v>
      </c>
      <c r="C125" s="96">
        <f>'[7]Scenario 1'!C122</f>
        <v>92</v>
      </c>
      <c r="D125" s="96">
        <f>'[7]Scenario 1'!D122</f>
        <v>83</v>
      </c>
      <c r="E125" s="96">
        <f>'[7]Scenario 1'!F122</f>
        <v>75</v>
      </c>
      <c r="F125" s="96">
        <f>'[7]Scenario 1'!M122</f>
        <v>1.6</v>
      </c>
      <c r="G125" s="96">
        <f>'[7]Scenario 1'!N122</f>
        <v>0</v>
      </c>
      <c r="H125" s="96">
        <f t="shared" si="1"/>
        <v>251.6</v>
      </c>
      <c r="I125" s="96">
        <f>IF('[7]Scenario 1'!$E122&gt;0,'[7]Scenario 1'!$E122,0)</f>
        <v>0</v>
      </c>
      <c r="J125" s="96">
        <f>IF('[7]Scenario 1'!$E122&lt;=0,'[7]Scenario 1'!$E122,0)</f>
        <v>0</v>
      </c>
    </row>
    <row r="126" spans="1:10" x14ac:dyDescent="0.35">
      <c r="A126" s="97">
        <v>44956</v>
      </c>
      <c r="B126" s="96">
        <f>'[7]Scenario 1'!B123</f>
        <v>226.8</v>
      </c>
      <c r="C126" s="96">
        <f>'[7]Scenario 1'!C123</f>
        <v>85</v>
      </c>
      <c r="D126" s="96">
        <f>'[7]Scenario 1'!D123</f>
        <v>84</v>
      </c>
      <c r="E126" s="96">
        <f>'[7]Scenario 1'!F123</f>
        <v>73.239999999999995</v>
      </c>
      <c r="F126" s="96">
        <f>'[7]Scenario 1'!M123</f>
        <v>0</v>
      </c>
      <c r="G126" s="96">
        <f>'[7]Scenario 1'!N123</f>
        <v>15.44</v>
      </c>
      <c r="H126" s="96">
        <f t="shared" si="1"/>
        <v>242.24</v>
      </c>
      <c r="I126" s="96">
        <f>IF('[7]Scenario 1'!$E123&gt;0,'[7]Scenario 1'!$E123,0)</f>
        <v>0</v>
      </c>
      <c r="J126" s="96">
        <f>IF('[7]Scenario 1'!$E123&lt;=0,'[7]Scenario 1'!$E123,0)</f>
        <v>0</v>
      </c>
    </row>
    <row r="127" spans="1:10" x14ac:dyDescent="0.35">
      <c r="A127" s="97">
        <v>44957</v>
      </c>
      <c r="B127" s="96">
        <f>'[7]Scenario 1'!B124</f>
        <v>204.9</v>
      </c>
      <c r="C127" s="96">
        <f>'[7]Scenario 1'!C124</f>
        <v>86</v>
      </c>
      <c r="D127" s="96">
        <f>'[7]Scenario 1'!D124</f>
        <v>77</v>
      </c>
      <c r="E127" s="96">
        <f>'[7]Scenario 1'!F124</f>
        <v>66.06</v>
      </c>
      <c r="F127" s="96">
        <f>'[7]Scenario 1'!M124</f>
        <v>0</v>
      </c>
      <c r="G127" s="96">
        <f>'[7]Scenario 1'!N124</f>
        <v>24.16</v>
      </c>
      <c r="H127" s="96">
        <f t="shared" si="1"/>
        <v>229.06</v>
      </c>
      <c r="I127" s="96">
        <f>IF('[7]Scenario 1'!$E124&gt;0,'[7]Scenario 1'!$E124,0)</f>
        <v>0</v>
      </c>
      <c r="J127" s="96">
        <f>IF('[7]Scenario 1'!$E124&lt;=0,'[7]Scenario 1'!$E124,0)</f>
        <v>0</v>
      </c>
    </row>
    <row r="128" spans="1:10" x14ac:dyDescent="0.35">
      <c r="A128" s="97">
        <v>44958</v>
      </c>
      <c r="B128" s="96">
        <f>'[7]Scenario 1'!B125</f>
        <v>205.2</v>
      </c>
      <c r="C128" s="96">
        <f>'[7]Scenario 1'!C125</f>
        <v>87</v>
      </c>
      <c r="D128" s="96">
        <f>'[7]Scenario 1'!D125</f>
        <v>92</v>
      </c>
      <c r="E128" s="96">
        <f>'[7]Scenario 1'!F125</f>
        <v>58.26</v>
      </c>
      <c r="F128" s="96">
        <f>'[7]Scenario 1'!M125</f>
        <v>0</v>
      </c>
      <c r="G128" s="96">
        <f>'[7]Scenario 1'!N125</f>
        <v>32.06</v>
      </c>
      <c r="H128" s="96">
        <f t="shared" si="1"/>
        <v>237.26</v>
      </c>
      <c r="I128" s="96">
        <f>IF('[7]Scenario 1'!$E125&gt;0,'[7]Scenario 1'!$E125,0)</f>
        <v>0</v>
      </c>
      <c r="J128" s="96">
        <f>IF('[7]Scenario 1'!$E125&lt;=0,'[7]Scenario 1'!$E125,0)</f>
        <v>0</v>
      </c>
    </row>
    <row r="129" spans="1:10" x14ac:dyDescent="0.35">
      <c r="A129" s="97">
        <v>44959</v>
      </c>
      <c r="B129" s="96">
        <f>'[7]Scenario 1'!B126</f>
        <v>199.6</v>
      </c>
      <c r="C129" s="96">
        <f>'[7]Scenario 1'!C126</f>
        <v>87</v>
      </c>
      <c r="D129" s="96">
        <f>'[7]Scenario 1'!D126</f>
        <v>83</v>
      </c>
      <c r="E129" s="96">
        <f>'[7]Scenario 1'!F126</f>
        <v>59.95</v>
      </c>
      <c r="F129" s="96">
        <f>'[7]Scenario 1'!M126</f>
        <v>0</v>
      </c>
      <c r="G129" s="96">
        <f>'[7]Scenario 1'!N126</f>
        <v>30.35</v>
      </c>
      <c r="H129" s="96">
        <f t="shared" si="1"/>
        <v>229.95</v>
      </c>
      <c r="I129" s="96">
        <f>IF('[7]Scenario 1'!$E126&gt;0,'[7]Scenario 1'!$E126,0)</f>
        <v>0</v>
      </c>
      <c r="J129" s="96">
        <f>IF('[7]Scenario 1'!$E126&lt;=0,'[7]Scenario 1'!$E126,0)</f>
        <v>0</v>
      </c>
    </row>
    <row r="130" spans="1:10" x14ac:dyDescent="0.35">
      <c r="A130" s="97">
        <v>44960</v>
      </c>
      <c r="B130" s="96">
        <f>'[7]Scenario 1'!B127</f>
        <v>218.8</v>
      </c>
      <c r="C130" s="96">
        <f>'[7]Scenario 1'!C127</f>
        <v>87</v>
      </c>
      <c r="D130" s="96">
        <f>'[7]Scenario 1'!D127</f>
        <v>77</v>
      </c>
      <c r="E130" s="96">
        <f>'[7]Scenario 1'!F127</f>
        <v>71.89</v>
      </c>
      <c r="F130" s="96">
        <f>'[7]Scenario 1'!M127</f>
        <v>0</v>
      </c>
      <c r="G130" s="96">
        <f>'[7]Scenario 1'!N127</f>
        <v>17.09</v>
      </c>
      <c r="H130" s="96">
        <f t="shared" si="1"/>
        <v>235.89000000000001</v>
      </c>
      <c r="I130" s="96">
        <f>IF('[7]Scenario 1'!$E127&gt;0,'[7]Scenario 1'!$E127,0)</f>
        <v>0</v>
      </c>
      <c r="J130" s="96">
        <f>IF('[7]Scenario 1'!$E127&lt;=0,'[7]Scenario 1'!$E127,0)</f>
        <v>0</v>
      </c>
    </row>
    <row r="131" spans="1:10" x14ac:dyDescent="0.35">
      <c r="A131" s="97">
        <v>44961</v>
      </c>
      <c r="B131" s="96">
        <f>'[7]Scenario 1'!B128</f>
        <v>239.4</v>
      </c>
      <c r="C131" s="96">
        <f>'[7]Scenario 1'!C128</f>
        <v>86</v>
      </c>
      <c r="D131" s="96">
        <f>'[7]Scenario 1'!D128</f>
        <v>50</v>
      </c>
      <c r="E131" s="96">
        <f>'[7]Scenario 1'!F128</f>
        <v>75</v>
      </c>
      <c r="F131" s="96">
        <f>'[7]Scenario 1'!M128</f>
        <v>28.4</v>
      </c>
      <c r="G131" s="96">
        <f>'[7]Scenario 1'!N128</f>
        <v>0</v>
      </c>
      <c r="H131" s="96">
        <f t="shared" si="1"/>
        <v>239.4</v>
      </c>
      <c r="I131" s="96">
        <f>IF('[7]Scenario 1'!$E128&gt;0,'[7]Scenario 1'!$E128,0)</f>
        <v>0</v>
      </c>
      <c r="J131" s="96">
        <f>IF('[7]Scenario 1'!$E128&lt;=0,'[7]Scenario 1'!$E128,0)</f>
        <v>0</v>
      </c>
    </row>
    <row r="132" spans="1:10" x14ac:dyDescent="0.35">
      <c r="A132" s="97">
        <v>44962</v>
      </c>
      <c r="B132" s="96">
        <f>'[7]Scenario 1'!B129</f>
        <v>288.7</v>
      </c>
      <c r="C132" s="96">
        <f>'[7]Scenario 1'!C129</f>
        <v>86</v>
      </c>
      <c r="D132" s="96">
        <f>'[7]Scenario 1'!D129</f>
        <v>80.16</v>
      </c>
      <c r="E132" s="96">
        <f>'[7]Scenario 1'!F129</f>
        <v>75</v>
      </c>
      <c r="F132" s="96">
        <f>'[7]Scenario 1'!M129</f>
        <v>47.54</v>
      </c>
      <c r="G132" s="96">
        <f>'[7]Scenario 1'!N129</f>
        <v>0</v>
      </c>
      <c r="H132" s="96">
        <f t="shared" si="1"/>
        <v>288.7</v>
      </c>
      <c r="I132" s="96">
        <f>IF('[7]Scenario 1'!$E129&gt;0,'[7]Scenario 1'!$E129,0)</f>
        <v>0</v>
      </c>
      <c r="J132" s="96">
        <f>IF('[7]Scenario 1'!$E129&lt;=0,'[7]Scenario 1'!$E129,0)</f>
        <v>0</v>
      </c>
    </row>
    <row r="133" spans="1:10" x14ac:dyDescent="0.35">
      <c r="A133" s="97">
        <v>44963</v>
      </c>
      <c r="B133" s="96">
        <f>'[7]Scenario 1'!B130</f>
        <v>297.5</v>
      </c>
      <c r="C133" s="96">
        <f>'[7]Scenario 1'!C130</f>
        <v>82</v>
      </c>
      <c r="D133" s="96">
        <f>'[7]Scenario 1'!D130</f>
        <v>94.24</v>
      </c>
      <c r="E133" s="96">
        <f>'[7]Scenario 1'!F130</f>
        <v>75</v>
      </c>
      <c r="F133" s="96">
        <f>'[7]Scenario 1'!M130</f>
        <v>46.26</v>
      </c>
      <c r="G133" s="96">
        <f>'[7]Scenario 1'!N130</f>
        <v>0</v>
      </c>
      <c r="H133" s="96">
        <f t="shared" si="1"/>
        <v>297.5</v>
      </c>
      <c r="I133" s="96">
        <f>IF('[7]Scenario 1'!$E130&gt;0,'[7]Scenario 1'!$E130,0)</f>
        <v>0</v>
      </c>
      <c r="J133" s="96">
        <f>IF('[7]Scenario 1'!$E130&lt;=0,'[7]Scenario 1'!$E130,0)</f>
        <v>0</v>
      </c>
    </row>
    <row r="134" spans="1:10" x14ac:dyDescent="0.35">
      <c r="A134" s="97">
        <v>44964</v>
      </c>
      <c r="B134" s="96">
        <f>'[7]Scenario 1'!B131</f>
        <v>253.8</v>
      </c>
      <c r="C134" s="96">
        <f>'[7]Scenario 1'!C131</f>
        <v>85</v>
      </c>
      <c r="D134" s="96">
        <f>'[7]Scenario 1'!D131</f>
        <v>71</v>
      </c>
      <c r="E134" s="96">
        <f>'[7]Scenario 1'!F131</f>
        <v>75</v>
      </c>
      <c r="F134" s="96">
        <f>'[7]Scenario 1'!M131</f>
        <v>22.8</v>
      </c>
      <c r="G134" s="96">
        <f>'[7]Scenario 1'!N131</f>
        <v>0</v>
      </c>
      <c r="H134" s="96">
        <f t="shared" ref="H134:H186" si="2">(0-J134)+B134+G134</f>
        <v>253.8</v>
      </c>
      <c r="I134" s="96">
        <f>IF('[7]Scenario 1'!$E131&gt;0,'[7]Scenario 1'!$E131,0)</f>
        <v>0</v>
      </c>
      <c r="J134" s="96">
        <f>IF('[7]Scenario 1'!$E131&lt;=0,'[7]Scenario 1'!$E131,0)</f>
        <v>0</v>
      </c>
    </row>
    <row r="135" spans="1:10" x14ac:dyDescent="0.35">
      <c r="A135" s="97">
        <v>44965</v>
      </c>
      <c r="B135" s="96">
        <f>'[7]Scenario 1'!B132</f>
        <v>224.6</v>
      </c>
      <c r="C135" s="96">
        <f>'[7]Scenario 1'!C132</f>
        <v>85</v>
      </c>
      <c r="D135" s="96">
        <f>'[7]Scenario 1'!D132</f>
        <v>82</v>
      </c>
      <c r="E135" s="96">
        <f>'[7]Scenario 1'!F132</f>
        <v>73.150000000000006</v>
      </c>
      <c r="F135" s="96">
        <f>'[7]Scenario 1'!M132</f>
        <v>0</v>
      </c>
      <c r="G135" s="96">
        <f>'[7]Scenario 1'!N132</f>
        <v>15.55</v>
      </c>
      <c r="H135" s="96">
        <f t="shared" si="2"/>
        <v>240.15</v>
      </c>
      <c r="I135" s="96">
        <f>IF('[7]Scenario 1'!$E132&gt;0,'[7]Scenario 1'!$E132,0)</f>
        <v>0</v>
      </c>
      <c r="J135" s="96">
        <f>IF('[7]Scenario 1'!$E132&lt;=0,'[7]Scenario 1'!$E132,0)</f>
        <v>0</v>
      </c>
    </row>
    <row r="136" spans="1:10" x14ac:dyDescent="0.35">
      <c r="A136" s="97">
        <v>44966</v>
      </c>
      <c r="B136" s="96">
        <f>'[7]Scenario 1'!B133</f>
        <v>219.4</v>
      </c>
      <c r="C136" s="96">
        <f>'[7]Scenario 1'!C133</f>
        <v>85</v>
      </c>
      <c r="D136" s="96">
        <f>'[7]Scenario 1'!D133</f>
        <v>86</v>
      </c>
      <c r="E136" s="96">
        <f>'[7]Scenario 1'!F133</f>
        <v>69</v>
      </c>
      <c r="F136" s="96">
        <f>'[7]Scenario 1'!M133</f>
        <v>0</v>
      </c>
      <c r="G136" s="96">
        <f>'[7]Scenario 1'!N133</f>
        <v>20.6</v>
      </c>
      <c r="H136" s="96">
        <f t="shared" si="2"/>
        <v>240</v>
      </c>
      <c r="I136" s="96">
        <f>IF('[7]Scenario 1'!$E133&gt;0,'[7]Scenario 1'!$E133,0)</f>
        <v>0</v>
      </c>
      <c r="J136" s="96">
        <f>IF('[7]Scenario 1'!$E133&lt;=0,'[7]Scenario 1'!$E133,0)</f>
        <v>0</v>
      </c>
    </row>
    <row r="137" spans="1:10" x14ac:dyDescent="0.35">
      <c r="A137" s="97">
        <v>44967</v>
      </c>
      <c r="B137" s="96">
        <f>'[7]Scenario 1'!B134</f>
        <v>244.4</v>
      </c>
      <c r="C137" s="96">
        <f>'[7]Scenario 1'!C134</f>
        <v>84</v>
      </c>
      <c r="D137" s="96">
        <f>'[7]Scenario 1'!D134</f>
        <v>86</v>
      </c>
      <c r="E137" s="96">
        <f>'[7]Scenario 1'!F134</f>
        <v>75</v>
      </c>
      <c r="F137" s="96">
        <f>'[7]Scenario 1'!M134</f>
        <v>0</v>
      </c>
      <c r="G137" s="96">
        <f>'[7]Scenario 1'!N134</f>
        <v>0.6</v>
      </c>
      <c r="H137" s="96">
        <f t="shared" si="2"/>
        <v>245</v>
      </c>
      <c r="I137" s="96">
        <f>IF('[7]Scenario 1'!$E134&gt;0,'[7]Scenario 1'!$E134,0)</f>
        <v>0</v>
      </c>
      <c r="J137" s="96">
        <f>IF('[7]Scenario 1'!$E134&lt;=0,'[7]Scenario 1'!$E134,0)</f>
        <v>0</v>
      </c>
    </row>
    <row r="138" spans="1:10" x14ac:dyDescent="0.35">
      <c r="A138" s="97">
        <v>44968</v>
      </c>
      <c r="B138" s="96">
        <f>'[7]Scenario 1'!B135</f>
        <v>254.9</v>
      </c>
      <c r="C138" s="96">
        <f>'[7]Scenario 1'!C135</f>
        <v>84</v>
      </c>
      <c r="D138" s="96">
        <f>'[7]Scenario 1'!D135</f>
        <v>83</v>
      </c>
      <c r="E138" s="96">
        <f>'[7]Scenario 1'!F135</f>
        <v>75</v>
      </c>
      <c r="F138" s="96">
        <f>'[7]Scenario 1'!M135</f>
        <v>12.9</v>
      </c>
      <c r="G138" s="96">
        <f>'[7]Scenario 1'!N135</f>
        <v>0</v>
      </c>
      <c r="H138" s="96">
        <f t="shared" si="2"/>
        <v>254.9</v>
      </c>
      <c r="I138" s="96">
        <f>IF('[7]Scenario 1'!$E135&gt;0,'[7]Scenario 1'!$E135,0)</f>
        <v>0</v>
      </c>
      <c r="J138" s="96">
        <f>IF('[7]Scenario 1'!$E135&lt;=0,'[7]Scenario 1'!$E135,0)</f>
        <v>0</v>
      </c>
    </row>
    <row r="139" spans="1:10" x14ac:dyDescent="0.35">
      <c r="A139" s="97">
        <v>44969</v>
      </c>
      <c r="B139" s="96">
        <f>'[7]Scenario 1'!B136</f>
        <v>270.2</v>
      </c>
      <c r="C139" s="96">
        <f>'[7]Scenario 1'!C136</f>
        <v>82</v>
      </c>
      <c r="D139" s="96">
        <f>'[7]Scenario 1'!D136</f>
        <v>85.14</v>
      </c>
      <c r="E139" s="96">
        <f>'[7]Scenario 1'!F136</f>
        <v>75</v>
      </c>
      <c r="F139" s="96">
        <f>'[7]Scenario 1'!M136</f>
        <v>28.07</v>
      </c>
      <c r="G139" s="96">
        <f>'[7]Scenario 1'!N136</f>
        <v>0</v>
      </c>
      <c r="H139" s="96">
        <f t="shared" si="2"/>
        <v>270.2</v>
      </c>
      <c r="I139" s="96">
        <f>IF('[7]Scenario 1'!$E136&gt;0,'[7]Scenario 1'!$E136,0)</f>
        <v>0</v>
      </c>
      <c r="J139" s="96">
        <f>IF('[7]Scenario 1'!$E136&lt;=0,'[7]Scenario 1'!$E136,0)</f>
        <v>0</v>
      </c>
    </row>
    <row r="140" spans="1:10" x14ac:dyDescent="0.35">
      <c r="A140" s="97">
        <v>44970</v>
      </c>
      <c r="B140" s="96">
        <f>'[7]Scenario 1'!B137</f>
        <v>284.7</v>
      </c>
      <c r="C140" s="96">
        <f>'[7]Scenario 1'!C137</f>
        <v>82</v>
      </c>
      <c r="D140" s="96">
        <f>'[7]Scenario 1'!D137</f>
        <v>89.73</v>
      </c>
      <c r="E140" s="96">
        <f>'[7]Scenario 1'!F137</f>
        <v>75</v>
      </c>
      <c r="F140" s="96">
        <f>'[7]Scenario 1'!M137</f>
        <v>37.97</v>
      </c>
      <c r="G140" s="96">
        <f>'[7]Scenario 1'!N137</f>
        <v>0</v>
      </c>
      <c r="H140" s="96">
        <f t="shared" si="2"/>
        <v>284.7</v>
      </c>
      <c r="I140" s="96">
        <f>IF('[7]Scenario 1'!$E137&gt;0,'[7]Scenario 1'!$E137,0)</f>
        <v>0</v>
      </c>
      <c r="J140" s="96">
        <f>IF('[7]Scenario 1'!$E137&lt;=0,'[7]Scenario 1'!$E137,0)</f>
        <v>0</v>
      </c>
    </row>
    <row r="141" spans="1:10" x14ac:dyDescent="0.35">
      <c r="A141" s="97">
        <v>44971</v>
      </c>
      <c r="B141" s="96">
        <f>'[7]Scenario 1'!B138</f>
        <v>244</v>
      </c>
      <c r="C141" s="96">
        <f>'[7]Scenario 1'!C138</f>
        <v>81</v>
      </c>
      <c r="D141" s="96">
        <f>'[7]Scenario 1'!D138</f>
        <v>81</v>
      </c>
      <c r="E141" s="96">
        <f>'[7]Scenario 1'!F138</f>
        <v>75</v>
      </c>
      <c r="F141" s="96">
        <f>'[7]Scenario 1'!M138</f>
        <v>7</v>
      </c>
      <c r="G141" s="96">
        <f>'[7]Scenario 1'!N138</f>
        <v>0</v>
      </c>
      <c r="H141" s="96">
        <f t="shared" si="2"/>
        <v>244</v>
      </c>
      <c r="I141" s="96">
        <f>IF('[7]Scenario 1'!$E138&gt;0,'[7]Scenario 1'!$E138,0)</f>
        <v>0</v>
      </c>
      <c r="J141" s="96">
        <f>IF('[7]Scenario 1'!$E138&lt;=0,'[7]Scenario 1'!$E138,0)</f>
        <v>0</v>
      </c>
    </row>
    <row r="142" spans="1:10" x14ac:dyDescent="0.35">
      <c r="A142" s="97">
        <v>44972</v>
      </c>
      <c r="B142" s="96">
        <f>'[7]Scenario 1'!B139</f>
        <v>203</v>
      </c>
      <c r="C142" s="96">
        <f>'[7]Scenario 1'!C139</f>
        <v>82</v>
      </c>
      <c r="D142" s="96">
        <f>'[7]Scenario 1'!D139</f>
        <v>65</v>
      </c>
      <c r="E142" s="96">
        <f>'[7]Scenario 1'!F139</f>
        <v>72.430000000000007</v>
      </c>
      <c r="F142" s="96">
        <f>'[7]Scenario 1'!M139</f>
        <v>0</v>
      </c>
      <c r="G142" s="96">
        <f>'[7]Scenario 1'!N139</f>
        <v>16.43</v>
      </c>
      <c r="H142" s="96">
        <f t="shared" si="2"/>
        <v>219.43</v>
      </c>
      <c r="I142" s="96">
        <f>IF('[7]Scenario 1'!$E139&gt;0,'[7]Scenario 1'!$E139,0)</f>
        <v>0</v>
      </c>
      <c r="J142" s="96">
        <f>IF('[7]Scenario 1'!$E139&lt;=0,'[7]Scenario 1'!$E139,0)</f>
        <v>0</v>
      </c>
    </row>
    <row r="143" spans="1:10" x14ac:dyDescent="0.35">
      <c r="A143" s="97">
        <v>44973</v>
      </c>
      <c r="B143" s="96">
        <f>'[7]Scenario 1'!B140</f>
        <v>215.4</v>
      </c>
      <c r="C143" s="96">
        <f>'[7]Scenario 1'!C140</f>
        <v>80</v>
      </c>
      <c r="D143" s="96">
        <f>'[7]Scenario 1'!D140</f>
        <v>62</v>
      </c>
      <c r="E143" s="96">
        <f>'[7]Scenario 1'!F140</f>
        <v>75</v>
      </c>
      <c r="F143" s="96">
        <f>'[7]Scenario 1'!M140</f>
        <v>0</v>
      </c>
      <c r="G143" s="96">
        <f>'[7]Scenario 1'!N140</f>
        <v>1.6</v>
      </c>
      <c r="H143" s="96">
        <f t="shared" si="2"/>
        <v>217</v>
      </c>
      <c r="I143" s="96">
        <f>IF('[7]Scenario 1'!$E140&gt;0,'[7]Scenario 1'!$E140,0)</f>
        <v>0</v>
      </c>
      <c r="J143" s="96">
        <f>IF('[7]Scenario 1'!$E140&lt;=0,'[7]Scenario 1'!$E140,0)</f>
        <v>0</v>
      </c>
    </row>
    <row r="144" spans="1:10" x14ac:dyDescent="0.35">
      <c r="A144" s="97">
        <v>44974</v>
      </c>
      <c r="B144" s="96">
        <f>'[7]Scenario 1'!B141</f>
        <v>219.6</v>
      </c>
      <c r="C144" s="96">
        <f>'[7]Scenario 1'!C141</f>
        <v>83</v>
      </c>
      <c r="D144" s="96">
        <f>'[7]Scenario 1'!D141</f>
        <v>73</v>
      </c>
      <c r="E144" s="96">
        <f>'[7]Scenario 1'!F141</f>
        <v>74.959999999999994</v>
      </c>
      <c r="F144" s="96">
        <f>'[7]Scenario 1'!M141</f>
        <v>0</v>
      </c>
      <c r="G144" s="96">
        <f>'[7]Scenario 1'!N141</f>
        <v>11.36</v>
      </c>
      <c r="H144" s="96">
        <f t="shared" si="2"/>
        <v>230.95999999999998</v>
      </c>
      <c r="I144" s="96">
        <f>IF('[7]Scenario 1'!$E141&gt;0,'[7]Scenario 1'!$E141,0)</f>
        <v>0</v>
      </c>
      <c r="J144" s="96">
        <f>IF('[7]Scenario 1'!$E141&lt;=0,'[7]Scenario 1'!$E141,0)</f>
        <v>0</v>
      </c>
    </row>
    <row r="145" spans="1:10" x14ac:dyDescent="0.35">
      <c r="A145" s="97">
        <v>44975</v>
      </c>
      <c r="B145" s="96">
        <f>'[7]Scenario 1'!B142</f>
        <v>234.1</v>
      </c>
      <c r="C145" s="96">
        <f>'[7]Scenario 1'!C142</f>
        <v>84</v>
      </c>
      <c r="D145" s="96">
        <f>'[7]Scenario 1'!D142</f>
        <v>82</v>
      </c>
      <c r="E145" s="96">
        <f>'[7]Scenario 1'!F142</f>
        <v>75</v>
      </c>
      <c r="F145" s="96">
        <f>'[7]Scenario 1'!M142</f>
        <v>0</v>
      </c>
      <c r="G145" s="96">
        <f>'[7]Scenario 1'!N142</f>
        <v>6.9</v>
      </c>
      <c r="H145" s="96">
        <f t="shared" si="2"/>
        <v>241</v>
      </c>
      <c r="I145" s="96">
        <f>IF('[7]Scenario 1'!$E142&gt;0,'[7]Scenario 1'!$E142,0)</f>
        <v>0</v>
      </c>
      <c r="J145" s="96">
        <f>IF('[7]Scenario 1'!$E142&lt;=0,'[7]Scenario 1'!$E142,0)</f>
        <v>0</v>
      </c>
    </row>
    <row r="146" spans="1:10" x14ac:dyDescent="0.35">
      <c r="A146" s="97">
        <v>44976</v>
      </c>
      <c r="B146" s="96">
        <f>'[7]Scenario 1'!B143</f>
        <v>245.1</v>
      </c>
      <c r="C146" s="96">
        <f>'[7]Scenario 1'!C143</f>
        <v>81</v>
      </c>
      <c r="D146" s="96">
        <f>'[7]Scenario 1'!D143</f>
        <v>81</v>
      </c>
      <c r="E146" s="96">
        <f>'[7]Scenario 1'!F143</f>
        <v>75</v>
      </c>
      <c r="F146" s="96">
        <f>'[7]Scenario 1'!M143</f>
        <v>8.1</v>
      </c>
      <c r="G146" s="96">
        <f>'[7]Scenario 1'!N143</f>
        <v>0</v>
      </c>
      <c r="H146" s="96">
        <f t="shared" si="2"/>
        <v>245.1</v>
      </c>
      <c r="I146" s="96">
        <f>IF('[7]Scenario 1'!$E143&gt;0,'[7]Scenario 1'!$E143,0)</f>
        <v>0</v>
      </c>
      <c r="J146" s="96">
        <f>IF('[7]Scenario 1'!$E143&lt;=0,'[7]Scenario 1'!$E143,0)</f>
        <v>0</v>
      </c>
    </row>
    <row r="147" spans="1:10" x14ac:dyDescent="0.35">
      <c r="A147" s="97">
        <v>44977</v>
      </c>
      <c r="B147" s="96">
        <f>'[7]Scenario 1'!B144</f>
        <v>244.6</v>
      </c>
      <c r="C147" s="96">
        <f>'[7]Scenario 1'!C144</f>
        <v>84</v>
      </c>
      <c r="D147" s="96">
        <f>'[7]Scenario 1'!D144</f>
        <v>87</v>
      </c>
      <c r="E147" s="96">
        <f>'[7]Scenario 1'!F144</f>
        <v>75</v>
      </c>
      <c r="F147" s="96">
        <f>'[7]Scenario 1'!M144</f>
        <v>0</v>
      </c>
      <c r="G147" s="96">
        <f>'[7]Scenario 1'!N144</f>
        <v>1.4</v>
      </c>
      <c r="H147" s="96">
        <f t="shared" si="2"/>
        <v>246</v>
      </c>
      <c r="I147" s="96">
        <f>IF('[7]Scenario 1'!$E144&gt;0,'[7]Scenario 1'!$E144,0)</f>
        <v>0</v>
      </c>
      <c r="J147" s="96">
        <f>IF('[7]Scenario 1'!$E144&lt;=0,'[7]Scenario 1'!$E144,0)</f>
        <v>0</v>
      </c>
    </row>
    <row r="148" spans="1:10" x14ac:dyDescent="0.35">
      <c r="A148" s="97">
        <v>44978</v>
      </c>
      <c r="B148" s="96">
        <f>'[7]Scenario 1'!B145</f>
        <v>225.6</v>
      </c>
      <c r="C148" s="96">
        <f>'[7]Scenario 1'!C145</f>
        <v>84</v>
      </c>
      <c r="D148" s="96">
        <f>'[7]Scenario 1'!D145</f>
        <v>77</v>
      </c>
      <c r="E148" s="96">
        <f>'[7]Scenario 1'!F145</f>
        <v>75</v>
      </c>
      <c r="F148" s="96">
        <f>'[7]Scenario 1'!M145</f>
        <v>0</v>
      </c>
      <c r="G148" s="96">
        <f>'[7]Scenario 1'!N145</f>
        <v>10.4</v>
      </c>
      <c r="H148" s="96">
        <f t="shared" si="2"/>
        <v>236</v>
      </c>
      <c r="I148" s="96">
        <f>IF('[7]Scenario 1'!$E145&gt;0,'[7]Scenario 1'!$E145,0)</f>
        <v>0</v>
      </c>
      <c r="J148" s="96">
        <f>IF('[7]Scenario 1'!$E145&lt;=0,'[7]Scenario 1'!$E145,0)</f>
        <v>0</v>
      </c>
    </row>
    <row r="149" spans="1:10" x14ac:dyDescent="0.35">
      <c r="A149" s="97">
        <v>44979</v>
      </c>
      <c r="B149" s="96">
        <f>'[7]Scenario 1'!B146</f>
        <v>204.8</v>
      </c>
      <c r="C149" s="96">
        <f>'[7]Scenario 1'!C146</f>
        <v>86</v>
      </c>
      <c r="D149" s="96">
        <f>'[7]Scenario 1'!D146</f>
        <v>88</v>
      </c>
      <c r="E149" s="96">
        <f>'[7]Scenario 1'!F146</f>
        <v>60.54</v>
      </c>
      <c r="F149" s="96">
        <f>'[7]Scenario 1'!M146</f>
        <v>0</v>
      </c>
      <c r="G149" s="96">
        <f>'[7]Scenario 1'!N146</f>
        <v>29.74</v>
      </c>
      <c r="H149" s="96">
        <f t="shared" si="2"/>
        <v>234.54000000000002</v>
      </c>
      <c r="I149" s="96">
        <f>IF('[7]Scenario 1'!$E146&gt;0,'[7]Scenario 1'!$E146,0)</f>
        <v>0</v>
      </c>
      <c r="J149" s="96">
        <f>IF('[7]Scenario 1'!$E146&lt;=0,'[7]Scenario 1'!$E146,0)</f>
        <v>0</v>
      </c>
    </row>
    <row r="150" spans="1:10" x14ac:dyDescent="0.35">
      <c r="A150" s="97">
        <v>44980</v>
      </c>
      <c r="B150" s="96">
        <f>'[7]Scenario 1'!B147</f>
        <v>215.2</v>
      </c>
      <c r="C150" s="96">
        <f>'[7]Scenario 1'!C147</f>
        <v>90</v>
      </c>
      <c r="D150" s="96">
        <f>'[7]Scenario 1'!D147</f>
        <v>87</v>
      </c>
      <c r="E150" s="96">
        <f>'[7]Scenario 1'!F147</f>
        <v>64.11</v>
      </c>
      <c r="F150" s="96">
        <f>'[7]Scenario 1'!M147</f>
        <v>0</v>
      </c>
      <c r="G150" s="96">
        <f>'[7]Scenario 1'!N147</f>
        <v>25.91</v>
      </c>
      <c r="H150" s="96">
        <f t="shared" si="2"/>
        <v>241.10999999999999</v>
      </c>
      <c r="I150" s="96">
        <f>IF('[7]Scenario 1'!$E147&gt;0,'[7]Scenario 1'!$E147,0)</f>
        <v>0</v>
      </c>
      <c r="J150" s="96">
        <f>IF('[7]Scenario 1'!$E147&lt;=0,'[7]Scenario 1'!$E147,0)</f>
        <v>0</v>
      </c>
    </row>
    <row r="151" spans="1:10" x14ac:dyDescent="0.35">
      <c r="A151" s="97">
        <v>44981</v>
      </c>
      <c r="B151" s="96">
        <f>'[7]Scenario 1'!B148</f>
        <v>222.4</v>
      </c>
      <c r="C151" s="96">
        <f>'[7]Scenario 1'!C148</f>
        <v>91</v>
      </c>
      <c r="D151" s="96">
        <f>'[7]Scenario 1'!D148</f>
        <v>90</v>
      </c>
      <c r="E151" s="96">
        <f>'[7]Scenario 1'!F148</f>
        <v>64.81</v>
      </c>
      <c r="F151" s="96">
        <f>'[7]Scenario 1'!M148</f>
        <v>0</v>
      </c>
      <c r="G151" s="96">
        <f>'[7]Scenario 1'!N148</f>
        <v>23.41</v>
      </c>
      <c r="H151" s="96">
        <f t="shared" si="2"/>
        <v>245.81</v>
      </c>
      <c r="I151" s="96">
        <f>IF('[7]Scenario 1'!$E148&gt;0,'[7]Scenario 1'!$E148,0)</f>
        <v>0</v>
      </c>
      <c r="J151" s="96">
        <f>IF('[7]Scenario 1'!$E148&lt;=0,'[7]Scenario 1'!$E148,0)</f>
        <v>0</v>
      </c>
    </row>
    <row r="152" spans="1:10" x14ac:dyDescent="0.35">
      <c r="A152" s="97">
        <v>44982</v>
      </c>
      <c r="B152" s="96">
        <f>'[7]Scenario 1'!B149</f>
        <v>252.3</v>
      </c>
      <c r="C152" s="96">
        <f>'[7]Scenario 1'!C149</f>
        <v>89</v>
      </c>
      <c r="D152" s="96">
        <f>'[7]Scenario 1'!D149</f>
        <v>87</v>
      </c>
      <c r="E152" s="96">
        <f>'[7]Scenario 1'!F149</f>
        <v>75</v>
      </c>
      <c r="F152" s="96">
        <f>'[7]Scenario 1'!M149</f>
        <v>1.3</v>
      </c>
      <c r="G152" s="96">
        <f>'[7]Scenario 1'!N149</f>
        <v>0</v>
      </c>
      <c r="H152" s="96">
        <f t="shared" si="2"/>
        <v>252.3</v>
      </c>
      <c r="I152" s="96">
        <f>IF('[7]Scenario 1'!$E149&gt;0,'[7]Scenario 1'!$E149,0)</f>
        <v>0</v>
      </c>
      <c r="J152" s="96">
        <f>IF('[7]Scenario 1'!$E149&lt;=0,'[7]Scenario 1'!$E149,0)</f>
        <v>0</v>
      </c>
    </row>
    <row r="153" spans="1:10" x14ac:dyDescent="0.35">
      <c r="A153" s="97">
        <v>44983</v>
      </c>
      <c r="B153" s="96">
        <f>'[7]Scenario 1'!B150</f>
        <v>274.2</v>
      </c>
      <c r="C153" s="96">
        <f>'[7]Scenario 1'!C150</f>
        <v>88</v>
      </c>
      <c r="D153" s="96">
        <f>'[7]Scenario 1'!D150</f>
        <v>87</v>
      </c>
      <c r="E153" s="96">
        <f>'[7]Scenario 1'!F150</f>
        <v>75</v>
      </c>
      <c r="F153" s="96">
        <f>'[7]Scenario 1'!M150</f>
        <v>24.2</v>
      </c>
      <c r="G153" s="96">
        <f>'[7]Scenario 1'!N150</f>
        <v>0</v>
      </c>
      <c r="H153" s="96">
        <f t="shared" si="2"/>
        <v>274.2</v>
      </c>
      <c r="I153" s="96">
        <f>IF('[7]Scenario 1'!$E150&gt;0,'[7]Scenario 1'!$E150,0)</f>
        <v>0</v>
      </c>
      <c r="J153" s="96">
        <f>IF('[7]Scenario 1'!$E150&lt;=0,'[7]Scenario 1'!$E150,0)</f>
        <v>0</v>
      </c>
    </row>
    <row r="154" spans="1:10" x14ac:dyDescent="0.35">
      <c r="A154" s="97">
        <v>44984</v>
      </c>
      <c r="B154" s="96">
        <f>'[7]Scenario 1'!B151</f>
        <v>293.8</v>
      </c>
      <c r="C154" s="96">
        <f>'[7]Scenario 1'!C151</f>
        <v>91</v>
      </c>
      <c r="D154" s="96">
        <f>'[7]Scenario 1'!D151</f>
        <v>88.66</v>
      </c>
      <c r="E154" s="96">
        <f>'[7]Scenario 1'!F151</f>
        <v>75</v>
      </c>
      <c r="F154" s="96">
        <f>'[7]Scenario 1'!M151</f>
        <v>39.14</v>
      </c>
      <c r="G154" s="96">
        <f>'[7]Scenario 1'!N151</f>
        <v>0</v>
      </c>
      <c r="H154" s="96">
        <f t="shared" si="2"/>
        <v>293.8</v>
      </c>
      <c r="I154" s="96">
        <f>IF('[7]Scenario 1'!$E151&gt;0,'[7]Scenario 1'!$E151,0)</f>
        <v>0</v>
      </c>
      <c r="J154" s="96">
        <f>IF('[7]Scenario 1'!$E151&lt;=0,'[7]Scenario 1'!$E151,0)</f>
        <v>0</v>
      </c>
    </row>
    <row r="155" spans="1:10" x14ac:dyDescent="0.35">
      <c r="A155" s="97">
        <v>44985</v>
      </c>
      <c r="B155" s="96">
        <f>'[7]Scenario 1'!B152</f>
        <v>266.89999999999998</v>
      </c>
      <c r="C155" s="96">
        <f>'[7]Scenario 1'!C152</f>
        <v>89</v>
      </c>
      <c r="D155" s="96">
        <f>'[7]Scenario 1'!D152</f>
        <v>85</v>
      </c>
      <c r="E155" s="96">
        <f>'[7]Scenario 1'!F152</f>
        <v>75</v>
      </c>
      <c r="F155" s="96">
        <f>'[7]Scenario 1'!M152</f>
        <v>17.899999999999999</v>
      </c>
      <c r="G155" s="96">
        <f>'[7]Scenario 1'!N152</f>
        <v>0</v>
      </c>
      <c r="H155" s="96">
        <f t="shared" si="2"/>
        <v>266.89999999999998</v>
      </c>
      <c r="I155" s="96">
        <f>IF('[7]Scenario 1'!$E152&gt;0,'[7]Scenario 1'!$E152,0)</f>
        <v>0</v>
      </c>
      <c r="J155" s="96">
        <f>IF('[7]Scenario 1'!$E152&lt;=0,'[7]Scenario 1'!$E152,0)</f>
        <v>0</v>
      </c>
    </row>
    <row r="156" spans="1:10" x14ac:dyDescent="0.35">
      <c r="A156" s="97">
        <v>44986</v>
      </c>
      <c r="B156" s="96">
        <f>'[7]Scenario 1'!B153</f>
        <v>227.4</v>
      </c>
      <c r="C156" s="96">
        <f>'[7]Scenario 1'!C153</f>
        <v>80</v>
      </c>
      <c r="D156" s="96">
        <f>'[7]Scenario 1'!D153</f>
        <v>87</v>
      </c>
      <c r="E156" s="96">
        <f>'[7]Scenario 1'!F153</f>
        <v>50</v>
      </c>
      <c r="F156" s="96">
        <f>'[7]Scenario 1'!M153</f>
        <v>15.4</v>
      </c>
      <c r="G156" s="96">
        <f>'[7]Scenario 1'!N153</f>
        <v>0</v>
      </c>
      <c r="H156" s="96">
        <f t="shared" si="2"/>
        <v>232.4</v>
      </c>
      <c r="I156" s="96">
        <f>IF('[7]Scenario 1'!$E153&gt;0,'[7]Scenario 1'!$E153,0)</f>
        <v>0</v>
      </c>
      <c r="J156" s="96">
        <f>IF('[7]Scenario 1'!$E153&lt;=0,'[7]Scenario 1'!$E153,0)</f>
        <v>-5</v>
      </c>
    </row>
    <row r="157" spans="1:10" x14ac:dyDescent="0.35">
      <c r="A157" s="97">
        <v>44987</v>
      </c>
      <c r="B157" s="96">
        <f>'[7]Scenario 1'!B154</f>
        <v>223</v>
      </c>
      <c r="C157" s="96">
        <f>'[7]Scenario 1'!C154</f>
        <v>81</v>
      </c>
      <c r="D157" s="96">
        <f>'[7]Scenario 1'!D154</f>
        <v>92</v>
      </c>
      <c r="E157" s="96">
        <f>'[7]Scenario 1'!F154</f>
        <v>50</v>
      </c>
      <c r="F157" s="96">
        <f>'[7]Scenario 1'!M154</f>
        <v>5</v>
      </c>
      <c r="G157" s="96">
        <f>'[7]Scenario 1'!N154</f>
        <v>0</v>
      </c>
      <c r="H157" s="96">
        <f t="shared" si="2"/>
        <v>228</v>
      </c>
      <c r="I157" s="96">
        <f>IF('[7]Scenario 1'!$E154&gt;0,'[7]Scenario 1'!$E154,0)</f>
        <v>0</v>
      </c>
      <c r="J157" s="96">
        <f>IF('[7]Scenario 1'!$E154&lt;=0,'[7]Scenario 1'!$E154,0)</f>
        <v>-5</v>
      </c>
    </row>
    <row r="158" spans="1:10" x14ac:dyDescent="0.35">
      <c r="A158" s="97">
        <v>44988</v>
      </c>
      <c r="B158" s="96">
        <f>'[7]Scenario 1'!B155</f>
        <v>263.5</v>
      </c>
      <c r="C158" s="96">
        <f>'[7]Scenario 1'!C155</f>
        <v>81</v>
      </c>
      <c r="D158" s="96">
        <f>'[7]Scenario 1'!D155</f>
        <v>96</v>
      </c>
      <c r="E158" s="96">
        <f>'[7]Scenario 1'!F155</f>
        <v>50</v>
      </c>
      <c r="F158" s="96">
        <f>'[7]Scenario 1'!M155</f>
        <v>41.5</v>
      </c>
      <c r="G158" s="96">
        <f>'[7]Scenario 1'!N155</f>
        <v>0</v>
      </c>
      <c r="H158" s="96">
        <f t="shared" si="2"/>
        <v>268.5</v>
      </c>
      <c r="I158" s="96">
        <f>IF('[7]Scenario 1'!$E155&gt;0,'[7]Scenario 1'!$E155,0)</f>
        <v>0</v>
      </c>
      <c r="J158" s="96">
        <f>IF('[7]Scenario 1'!$E155&lt;=0,'[7]Scenario 1'!$E155,0)</f>
        <v>-5</v>
      </c>
    </row>
    <row r="159" spans="1:10" x14ac:dyDescent="0.35">
      <c r="A159" s="97">
        <v>44989</v>
      </c>
      <c r="B159" s="96">
        <f>'[7]Scenario 1'!B156</f>
        <v>291.60000000000002</v>
      </c>
      <c r="C159" s="96">
        <f>'[7]Scenario 1'!C156</f>
        <v>81</v>
      </c>
      <c r="D159" s="96">
        <f>'[7]Scenario 1'!D156</f>
        <v>96</v>
      </c>
      <c r="E159" s="96">
        <f>'[7]Scenario 1'!F156</f>
        <v>51.18</v>
      </c>
      <c r="F159" s="96">
        <f>'[7]Scenario 1'!M156</f>
        <v>68.42</v>
      </c>
      <c r="G159" s="96">
        <f>'[7]Scenario 1'!N156</f>
        <v>0</v>
      </c>
      <c r="H159" s="96">
        <f t="shared" si="2"/>
        <v>296.60000000000002</v>
      </c>
      <c r="I159" s="96">
        <f>IF('[7]Scenario 1'!$E156&gt;0,'[7]Scenario 1'!$E156,0)</f>
        <v>0</v>
      </c>
      <c r="J159" s="96">
        <f>IF('[7]Scenario 1'!$E156&lt;=0,'[7]Scenario 1'!$E156,0)</f>
        <v>-5</v>
      </c>
    </row>
    <row r="160" spans="1:10" x14ac:dyDescent="0.35">
      <c r="A160" s="111">
        <v>44990</v>
      </c>
      <c r="B160" s="112">
        <f>'[7]Scenario 1'!B157</f>
        <v>331.8</v>
      </c>
      <c r="C160" s="112">
        <f>'[7]Scenario 1'!C157</f>
        <v>82</v>
      </c>
      <c r="D160" s="112">
        <f>'[7]Scenario 1'!D157</f>
        <v>96</v>
      </c>
      <c r="E160" s="112">
        <f>'[7]Scenario 1'!F157</f>
        <v>75.37</v>
      </c>
      <c r="F160" s="112">
        <f>'[7]Scenario 1'!M157</f>
        <v>83.42</v>
      </c>
      <c r="G160" s="112">
        <f>'[7]Scenario 1'!N157</f>
        <v>0</v>
      </c>
      <c r="H160" s="112">
        <f t="shared" si="2"/>
        <v>336.8</v>
      </c>
      <c r="I160" s="112">
        <f>IF('[7]Scenario 1'!$E157&gt;0,'[7]Scenario 1'!$E157,0)</f>
        <v>0</v>
      </c>
      <c r="J160" s="112">
        <f>IF('[7]Scenario 1'!$E157&lt;=0,'[7]Scenario 1'!$E157,0)</f>
        <v>-5</v>
      </c>
    </row>
    <row r="161" spans="1:10" x14ac:dyDescent="0.35">
      <c r="A161" s="97">
        <v>44991</v>
      </c>
      <c r="B161" s="96">
        <f>'[7]Scenario 1'!B158</f>
        <v>306.5</v>
      </c>
      <c r="C161" s="96">
        <f>'[7]Scenario 1'!C158</f>
        <v>89</v>
      </c>
      <c r="D161" s="96">
        <f>'[7]Scenario 1'!D158</f>
        <v>96</v>
      </c>
      <c r="E161" s="96">
        <f>'[7]Scenario 1'!F158</f>
        <v>57.27</v>
      </c>
      <c r="F161" s="96">
        <f>'[7]Scenario 1'!M158</f>
        <v>69.23</v>
      </c>
      <c r="G161" s="96">
        <f>'[7]Scenario 1'!N158</f>
        <v>0</v>
      </c>
      <c r="H161" s="96">
        <f t="shared" si="2"/>
        <v>311.5</v>
      </c>
      <c r="I161" s="96">
        <f>IF('[7]Scenario 1'!$E158&gt;0,'[7]Scenario 1'!$E158,0)</f>
        <v>0</v>
      </c>
      <c r="J161" s="96">
        <f>IF('[7]Scenario 1'!$E158&lt;=0,'[7]Scenario 1'!$E158,0)</f>
        <v>-5</v>
      </c>
    </row>
    <row r="162" spans="1:10" x14ac:dyDescent="0.35">
      <c r="A162" s="97">
        <v>44992</v>
      </c>
      <c r="B162" s="96">
        <f>'[7]Scenario 1'!B159</f>
        <v>262.89999999999998</v>
      </c>
      <c r="C162" s="96">
        <f>'[7]Scenario 1'!C159</f>
        <v>88</v>
      </c>
      <c r="D162" s="96">
        <f>'[7]Scenario 1'!D159</f>
        <v>96</v>
      </c>
      <c r="E162" s="96">
        <f>'[7]Scenario 1'!F159</f>
        <v>50</v>
      </c>
      <c r="F162" s="96">
        <f>'[7]Scenario 1'!M159</f>
        <v>33.909999999999997</v>
      </c>
      <c r="G162" s="96">
        <f>'[7]Scenario 1'!N159</f>
        <v>0</v>
      </c>
      <c r="H162" s="96">
        <f t="shared" si="2"/>
        <v>267.89999999999998</v>
      </c>
      <c r="I162" s="96">
        <f>IF('[7]Scenario 1'!$E159&gt;0,'[7]Scenario 1'!$E159,0)</f>
        <v>0</v>
      </c>
      <c r="J162" s="96">
        <f>IF('[7]Scenario 1'!$E159&lt;=0,'[7]Scenario 1'!$E159,0)</f>
        <v>-5</v>
      </c>
    </row>
    <row r="163" spans="1:10" x14ac:dyDescent="0.35">
      <c r="A163" s="97">
        <v>44993</v>
      </c>
      <c r="B163" s="96">
        <f>'[7]Scenario 1'!B160</f>
        <v>204.8</v>
      </c>
      <c r="C163" s="96">
        <f>'[7]Scenario 1'!C160</f>
        <v>86</v>
      </c>
      <c r="D163" s="96">
        <f>'[7]Scenario 1'!D160</f>
        <v>87</v>
      </c>
      <c r="E163" s="96">
        <f>'[7]Scenario 1'!F160</f>
        <v>49.8</v>
      </c>
      <c r="F163" s="96">
        <f>'[7]Scenario 1'!M160</f>
        <v>0</v>
      </c>
      <c r="G163" s="96">
        <f>'[7]Scenario 1'!N160</f>
        <v>13</v>
      </c>
      <c r="H163" s="96">
        <f t="shared" si="2"/>
        <v>222.8</v>
      </c>
      <c r="I163" s="96">
        <f>IF('[7]Scenario 1'!$E160&gt;0,'[7]Scenario 1'!$E160,0)</f>
        <v>0</v>
      </c>
      <c r="J163" s="96">
        <f>IF('[7]Scenario 1'!$E160&lt;=0,'[7]Scenario 1'!$E160,0)</f>
        <v>-5</v>
      </c>
    </row>
    <row r="164" spans="1:10" x14ac:dyDescent="0.35">
      <c r="A164" s="97">
        <v>44994</v>
      </c>
      <c r="B164" s="96">
        <f>'[7]Scenario 1'!B161</f>
        <v>197.8</v>
      </c>
      <c r="C164" s="96">
        <f>'[7]Scenario 1'!C161</f>
        <v>90</v>
      </c>
      <c r="D164" s="96">
        <f>'[7]Scenario 1'!D161</f>
        <v>89</v>
      </c>
      <c r="E164" s="96">
        <f>'[7]Scenario 1'!F161</f>
        <v>44.18</v>
      </c>
      <c r="F164" s="96">
        <f>'[7]Scenario 1'!M161</f>
        <v>0</v>
      </c>
      <c r="G164" s="96">
        <f>'[7]Scenario 1'!N161</f>
        <v>20.38</v>
      </c>
      <c r="H164" s="96">
        <f t="shared" si="2"/>
        <v>223.18</v>
      </c>
      <c r="I164" s="96">
        <f>IF('[7]Scenario 1'!$E161&gt;0,'[7]Scenario 1'!$E161,0)</f>
        <v>0</v>
      </c>
      <c r="J164" s="96">
        <f>IF('[7]Scenario 1'!$E161&lt;=0,'[7]Scenario 1'!$E161,0)</f>
        <v>-5</v>
      </c>
    </row>
    <row r="165" spans="1:10" x14ac:dyDescent="0.35">
      <c r="A165" s="97">
        <v>44995</v>
      </c>
      <c r="B165" s="96">
        <f>'[7]Scenario 1'!B162</f>
        <v>196.3</v>
      </c>
      <c r="C165" s="96">
        <f>'[7]Scenario 1'!C162</f>
        <v>90</v>
      </c>
      <c r="D165" s="96">
        <f>'[7]Scenario 1'!D162</f>
        <v>88</v>
      </c>
      <c r="E165" s="96">
        <f>'[7]Scenario 1'!F162</f>
        <v>43.96</v>
      </c>
      <c r="F165" s="96">
        <f>'[7]Scenario 1'!M162</f>
        <v>0</v>
      </c>
      <c r="G165" s="96">
        <f>'[7]Scenario 1'!N162</f>
        <v>20.66</v>
      </c>
      <c r="H165" s="96">
        <f t="shared" si="2"/>
        <v>221.96</v>
      </c>
      <c r="I165" s="96">
        <f>IF('[7]Scenario 1'!$E162&gt;0,'[7]Scenario 1'!$E162,0)</f>
        <v>0</v>
      </c>
      <c r="J165" s="96">
        <f>IF('[7]Scenario 1'!$E162&lt;=0,'[7]Scenario 1'!$E162,0)</f>
        <v>-5</v>
      </c>
    </row>
    <row r="166" spans="1:10" x14ac:dyDescent="0.35">
      <c r="A166" s="97">
        <v>44996</v>
      </c>
      <c r="B166" s="96">
        <f>'[7]Scenario 1'!B163</f>
        <v>199.4</v>
      </c>
      <c r="C166" s="96">
        <f>'[7]Scenario 1'!C163</f>
        <v>84</v>
      </c>
      <c r="D166" s="96">
        <f>'[7]Scenario 1'!D163</f>
        <v>94</v>
      </c>
      <c r="E166" s="96">
        <f>'[7]Scenario 1'!F163</f>
        <v>45.36</v>
      </c>
      <c r="F166" s="96">
        <f>'[7]Scenario 1'!M163</f>
        <v>0</v>
      </c>
      <c r="G166" s="96">
        <f>'[7]Scenario 1'!N163</f>
        <v>18.96</v>
      </c>
      <c r="H166" s="96">
        <f t="shared" si="2"/>
        <v>223.36</v>
      </c>
      <c r="I166" s="96">
        <f>IF('[7]Scenario 1'!$E163&gt;0,'[7]Scenario 1'!$E163,0)</f>
        <v>0</v>
      </c>
      <c r="J166" s="96">
        <f>IF('[7]Scenario 1'!$E163&lt;=0,'[7]Scenario 1'!$E163,0)</f>
        <v>-5</v>
      </c>
    </row>
    <row r="167" spans="1:10" x14ac:dyDescent="0.35">
      <c r="A167" s="97">
        <v>44997</v>
      </c>
      <c r="B167" s="96">
        <f>'[7]Scenario 1'!B164</f>
        <v>224.9</v>
      </c>
      <c r="C167" s="96">
        <f>'[7]Scenario 1'!C164</f>
        <v>88</v>
      </c>
      <c r="D167" s="96">
        <f>'[7]Scenario 1'!D164</f>
        <v>82</v>
      </c>
      <c r="E167" s="96">
        <f>'[7]Scenario 1'!F164</f>
        <v>50</v>
      </c>
      <c r="F167" s="96">
        <f>'[7]Scenario 1'!M164</f>
        <v>9.9</v>
      </c>
      <c r="G167" s="96">
        <f>'[7]Scenario 1'!N164</f>
        <v>0</v>
      </c>
      <c r="H167" s="96">
        <f t="shared" si="2"/>
        <v>229.9</v>
      </c>
      <c r="I167" s="96">
        <f>IF('[7]Scenario 1'!$E164&gt;0,'[7]Scenario 1'!$E164,0)</f>
        <v>0</v>
      </c>
      <c r="J167" s="96">
        <f>IF('[7]Scenario 1'!$E164&lt;=0,'[7]Scenario 1'!$E164,0)</f>
        <v>-5</v>
      </c>
    </row>
    <row r="168" spans="1:10" x14ac:dyDescent="0.35">
      <c r="A168" s="97">
        <v>44998</v>
      </c>
      <c r="B168" s="96">
        <f>'[7]Scenario 1'!B165</f>
        <v>215.1</v>
      </c>
      <c r="C168" s="96">
        <f>'[7]Scenario 1'!C165</f>
        <v>88</v>
      </c>
      <c r="D168" s="96">
        <f>'[7]Scenario 1'!D165</f>
        <v>84</v>
      </c>
      <c r="E168" s="96">
        <f>'[7]Scenario 1'!F165</f>
        <v>50</v>
      </c>
      <c r="F168" s="96">
        <f>'[7]Scenario 1'!M165</f>
        <v>0</v>
      </c>
      <c r="G168" s="96">
        <f>'[7]Scenario 1'!N165</f>
        <v>1.9</v>
      </c>
      <c r="H168" s="96">
        <f t="shared" si="2"/>
        <v>222</v>
      </c>
      <c r="I168" s="96">
        <f>IF('[7]Scenario 1'!$E165&gt;0,'[7]Scenario 1'!$E165,0)</f>
        <v>0</v>
      </c>
      <c r="J168" s="96">
        <f>IF('[7]Scenario 1'!$E165&lt;=0,'[7]Scenario 1'!$E165,0)</f>
        <v>-5</v>
      </c>
    </row>
    <row r="169" spans="1:10" x14ac:dyDescent="0.35">
      <c r="A169" s="97">
        <v>44999</v>
      </c>
      <c r="B169" s="96">
        <f>'[7]Scenario 1'!B166</f>
        <v>238.5</v>
      </c>
      <c r="C169" s="96">
        <f>'[7]Scenario 1'!C166</f>
        <v>87</v>
      </c>
      <c r="D169" s="96">
        <f>'[7]Scenario 1'!D166</f>
        <v>84.06</v>
      </c>
      <c r="E169" s="96">
        <f>'[7]Scenario 1'!F166</f>
        <v>50</v>
      </c>
      <c r="F169" s="96">
        <f>'[7]Scenario 1'!M166</f>
        <v>22.44</v>
      </c>
      <c r="G169" s="96">
        <f>'[7]Scenario 1'!N166</f>
        <v>0</v>
      </c>
      <c r="H169" s="96">
        <f t="shared" si="2"/>
        <v>243.5</v>
      </c>
      <c r="I169" s="96">
        <f>IF('[7]Scenario 1'!$E166&gt;0,'[7]Scenario 1'!$E166,0)</f>
        <v>0</v>
      </c>
      <c r="J169" s="96">
        <f>IF('[7]Scenario 1'!$E166&lt;=0,'[7]Scenario 1'!$E166,0)</f>
        <v>-5</v>
      </c>
    </row>
    <row r="170" spans="1:10" x14ac:dyDescent="0.35">
      <c r="A170" s="97">
        <v>45000</v>
      </c>
      <c r="B170" s="96">
        <f>'[7]Scenario 1'!B167</f>
        <v>198</v>
      </c>
      <c r="C170" s="96">
        <f>'[7]Scenario 1'!C167</f>
        <v>86</v>
      </c>
      <c r="D170" s="96">
        <f>'[7]Scenario 1'!D167</f>
        <v>82</v>
      </c>
      <c r="E170" s="96">
        <f>'[7]Scenario 1'!F167</f>
        <v>49.23</v>
      </c>
      <c r="F170" s="96">
        <f>'[7]Scenario 1'!M167</f>
        <v>0</v>
      </c>
      <c r="G170" s="96">
        <f>'[7]Scenario 1'!N167</f>
        <v>14.23</v>
      </c>
      <c r="H170" s="96">
        <f t="shared" si="2"/>
        <v>217.23</v>
      </c>
      <c r="I170" s="96">
        <f>IF('[7]Scenario 1'!$E167&gt;0,'[7]Scenario 1'!$E167,0)</f>
        <v>0</v>
      </c>
      <c r="J170" s="96">
        <f>IF('[7]Scenario 1'!$E167&lt;=0,'[7]Scenario 1'!$E167,0)</f>
        <v>-5</v>
      </c>
    </row>
    <row r="171" spans="1:10" x14ac:dyDescent="0.35">
      <c r="A171" s="97">
        <v>45001</v>
      </c>
      <c r="B171" s="96">
        <f>'[7]Scenario 1'!B168</f>
        <v>203.2</v>
      </c>
      <c r="C171" s="96">
        <f>'[7]Scenario 1'!C168</f>
        <v>77</v>
      </c>
      <c r="D171" s="96">
        <f>'[7]Scenario 1'!D168</f>
        <v>77</v>
      </c>
      <c r="E171" s="96">
        <f>'[7]Scenario 1'!F168</f>
        <v>50</v>
      </c>
      <c r="F171" s="96">
        <f>'[7]Scenario 1'!M168</f>
        <v>4.2</v>
      </c>
      <c r="G171" s="96">
        <f>'[7]Scenario 1'!N168</f>
        <v>0</v>
      </c>
      <c r="H171" s="96">
        <f t="shared" si="2"/>
        <v>208.2</v>
      </c>
      <c r="I171" s="96">
        <f>IF('[7]Scenario 1'!$E168&gt;0,'[7]Scenario 1'!$E168,0)</f>
        <v>0</v>
      </c>
      <c r="J171" s="96">
        <f>IF('[7]Scenario 1'!$E168&lt;=0,'[7]Scenario 1'!$E168,0)</f>
        <v>-5</v>
      </c>
    </row>
    <row r="172" spans="1:10" x14ac:dyDescent="0.35">
      <c r="A172" s="97">
        <v>45002</v>
      </c>
      <c r="B172" s="96">
        <f>'[7]Scenario 1'!B169</f>
        <v>204.5</v>
      </c>
      <c r="C172" s="96">
        <f>'[7]Scenario 1'!C169</f>
        <v>82</v>
      </c>
      <c r="D172" s="96">
        <f>'[7]Scenario 1'!D169</f>
        <v>68</v>
      </c>
      <c r="E172" s="96">
        <f>'[7]Scenario 1'!F169</f>
        <v>50</v>
      </c>
      <c r="F172" s="96">
        <f>'[7]Scenario 1'!M169</f>
        <v>9.5</v>
      </c>
      <c r="G172" s="96">
        <f>'[7]Scenario 1'!N169</f>
        <v>0</v>
      </c>
      <c r="H172" s="96">
        <f t="shared" si="2"/>
        <v>209.5</v>
      </c>
      <c r="I172" s="96">
        <f>IF('[7]Scenario 1'!$E169&gt;0,'[7]Scenario 1'!$E169,0)</f>
        <v>0</v>
      </c>
      <c r="J172" s="96">
        <f>IF('[7]Scenario 1'!$E169&lt;=0,'[7]Scenario 1'!$E169,0)</f>
        <v>-5</v>
      </c>
    </row>
    <row r="173" spans="1:10" x14ac:dyDescent="0.35">
      <c r="A173" s="97">
        <v>45003</v>
      </c>
      <c r="B173" s="96">
        <f>'[7]Scenario 1'!B170</f>
        <v>200.1</v>
      </c>
      <c r="C173" s="96">
        <f>'[7]Scenario 1'!C170</f>
        <v>71</v>
      </c>
      <c r="D173" s="96">
        <f>'[7]Scenario 1'!D170</f>
        <v>76</v>
      </c>
      <c r="E173" s="96">
        <f>'[7]Scenario 1'!F170</f>
        <v>50</v>
      </c>
      <c r="F173" s="96">
        <f>'[7]Scenario 1'!M170</f>
        <v>8.1</v>
      </c>
      <c r="G173" s="96">
        <f>'[7]Scenario 1'!N170</f>
        <v>0</v>
      </c>
      <c r="H173" s="96">
        <f t="shared" si="2"/>
        <v>205.1</v>
      </c>
      <c r="I173" s="96">
        <f>IF('[7]Scenario 1'!$E170&gt;0,'[7]Scenario 1'!$E170,0)</f>
        <v>0</v>
      </c>
      <c r="J173" s="96">
        <f>IF('[7]Scenario 1'!$E170&lt;=0,'[7]Scenario 1'!$E170,0)</f>
        <v>-5</v>
      </c>
    </row>
    <row r="174" spans="1:10" x14ac:dyDescent="0.35">
      <c r="A174" s="97">
        <v>45004</v>
      </c>
      <c r="B174" s="96">
        <f>'[7]Scenario 1'!B171</f>
        <v>247.6</v>
      </c>
      <c r="C174" s="96">
        <f>'[7]Scenario 1'!C171</f>
        <v>71</v>
      </c>
      <c r="D174" s="96">
        <f>'[7]Scenario 1'!D171</f>
        <v>96</v>
      </c>
      <c r="E174" s="96">
        <f>'[7]Scenario 1'!F171</f>
        <v>50</v>
      </c>
      <c r="F174" s="96">
        <f>'[7]Scenario 1'!M171</f>
        <v>35.61</v>
      </c>
      <c r="G174" s="96">
        <f>'[7]Scenario 1'!N171</f>
        <v>0</v>
      </c>
      <c r="H174" s="96">
        <f t="shared" si="2"/>
        <v>252.6</v>
      </c>
      <c r="I174" s="96">
        <f>IF('[7]Scenario 1'!$E171&gt;0,'[7]Scenario 1'!$E171,0)</f>
        <v>0</v>
      </c>
      <c r="J174" s="96">
        <f>IF('[7]Scenario 1'!$E171&lt;=0,'[7]Scenario 1'!$E171,0)</f>
        <v>-5</v>
      </c>
    </row>
    <row r="175" spans="1:10" x14ac:dyDescent="0.35">
      <c r="A175" s="97">
        <v>45005</v>
      </c>
      <c r="B175" s="96">
        <f>'[7]Scenario 1'!B172</f>
        <v>272.5</v>
      </c>
      <c r="C175" s="96">
        <f>'[7]Scenario 1'!C172</f>
        <v>79</v>
      </c>
      <c r="D175" s="96">
        <f>'[7]Scenario 1'!D172</f>
        <v>96</v>
      </c>
      <c r="E175" s="96">
        <f>'[7]Scenario 1'!F172</f>
        <v>50.69</v>
      </c>
      <c r="F175" s="96">
        <f>'[7]Scenario 1'!M172</f>
        <v>51.81</v>
      </c>
      <c r="G175" s="96">
        <f>'[7]Scenario 1'!N172</f>
        <v>0</v>
      </c>
      <c r="H175" s="96">
        <f t="shared" si="2"/>
        <v>277.5</v>
      </c>
      <c r="I175" s="96">
        <f>IF('[7]Scenario 1'!$E172&gt;0,'[7]Scenario 1'!$E172,0)</f>
        <v>0</v>
      </c>
      <c r="J175" s="96">
        <f>IF('[7]Scenario 1'!$E172&lt;=0,'[7]Scenario 1'!$E172,0)</f>
        <v>-5</v>
      </c>
    </row>
    <row r="176" spans="1:10" x14ac:dyDescent="0.35">
      <c r="A176" s="97">
        <v>45006</v>
      </c>
      <c r="B176" s="96">
        <f>'[7]Scenario 1'!B173</f>
        <v>238.2</v>
      </c>
      <c r="C176" s="96">
        <f>'[7]Scenario 1'!C173</f>
        <v>88</v>
      </c>
      <c r="D176" s="96">
        <f>'[7]Scenario 1'!D173</f>
        <v>102</v>
      </c>
      <c r="E176" s="96">
        <f>'[7]Scenario 1'!F173</f>
        <v>50</v>
      </c>
      <c r="F176" s="96">
        <f>'[7]Scenario 1'!M173</f>
        <v>3.2</v>
      </c>
      <c r="G176" s="96">
        <f>'[7]Scenario 1'!N173</f>
        <v>0</v>
      </c>
      <c r="H176" s="96">
        <f t="shared" si="2"/>
        <v>243.2</v>
      </c>
      <c r="I176" s="96">
        <f>IF('[7]Scenario 1'!$E173&gt;0,'[7]Scenario 1'!$E173,0)</f>
        <v>0</v>
      </c>
      <c r="J176" s="96">
        <f>IF('[7]Scenario 1'!$E173&lt;=0,'[7]Scenario 1'!$E173,0)</f>
        <v>-5</v>
      </c>
    </row>
    <row r="177" spans="1:11" x14ac:dyDescent="0.35">
      <c r="A177" s="97">
        <v>45007</v>
      </c>
      <c r="B177" s="96">
        <f>'[7]Scenario 1'!B174</f>
        <v>208.6</v>
      </c>
      <c r="C177" s="96">
        <f>'[7]Scenario 1'!C174</f>
        <v>82</v>
      </c>
      <c r="D177" s="96">
        <f>'[7]Scenario 1'!D174</f>
        <v>101</v>
      </c>
      <c r="E177" s="96">
        <f>'[7]Scenario 1'!F174</f>
        <v>47.25</v>
      </c>
      <c r="F177" s="96">
        <f>'[7]Scenario 1'!M174</f>
        <v>0</v>
      </c>
      <c r="G177" s="96">
        <f>'[7]Scenario 1'!N174</f>
        <v>16.649999999999999</v>
      </c>
      <c r="H177" s="96">
        <f t="shared" si="2"/>
        <v>230.25</v>
      </c>
      <c r="I177" s="96">
        <f>IF('[7]Scenario 1'!$E174&gt;0,'[7]Scenario 1'!$E174,0)</f>
        <v>0</v>
      </c>
      <c r="J177" s="96">
        <f>IF('[7]Scenario 1'!$E174&lt;=0,'[7]Scenario 1'!$E174,0)</f>
        <v>-5</v>
      </c>
    </row>
    <row r="178" spans="1:11" x14ac:dyDescent="0.35">
      <c r="A178" s="97">
        <v>45008</v>
      </c>
      <c r="B178" s="96">
        <f>'[7]Scenario 1'!B175</f>
        <v>201.2</v>
      </c>
      <c r="C178" s="96">
        <f>'[7]Scenario 1'!C175</f>
        <v>84</v>
      </c>
      <c r="D178" s="96">
        <f>'[7]Scenario 1'!D175</f>
        <v>87</v>
      </c>
      <c r="E178" s="96">
        <f>'[7]Scenario 1'!F175</f>
        <v>49.32</v>
      </c>
      <c r="F178" s="96">
        <f>'[7]Scenario 1'!M175</f>
        <v>0</v>
      </c>
      <c r="G178" s="96">
        <f>'[7]Scenario 1'!N175</f>
        <v>14.12</v>
      </c>
      <c r="H178" s="96">
        <f t="shared" si="2"/>
        <v>220.32</v>
      </c>
      <c r="I178" s="96">
        <f>IF('[7]Scenario 1'!$E175&gt;0,'[7]Scenario 1'!$E175,0)</f>
        <v>0</v>
      </c>
      <c r="J178" s="96">
        <f>IF('[7]Scenario 1'!$E175&lt;=0,'[7]Scenario 1'!$E175,0)</f>
        <v>-5</v>
      </c>
    </row>
    <row r="179" spans="1:11" x14ac:dyDescent="0.35">
      <c r="A179" s="97">
        <v>45009</v>
      </c>
      <c r="B179" s="96">
        <f>'[7]Scenario 1'!B176</f>
        <v>184.6</v>
      </c>
      <c r="C179" s="96">
        <f>'[7]Scenario 1'!C176</f>
        <v>90</v>
      </c>
      <c r="D179" s="96">
        <f>'[7]Scenario 1'!D176</f>
        <v>88</v>
      </c>
      <c r="E179" s="96">
        <f>'[7]Scenario 1'!F176</f>
        <v>38.42</v>
      </c>
      <c r="F179" s="96">
        <f>'[7]Scenario 1'!M176</f>
        <v>0</v>
      </c>
      <c r="G179" s="96">
        <f>'[7]Scenario 1'!N176</f>
        <v>26.82</v>
      </c>
      <c r="H179" s="96">
        <f t="shared" si="2"/>
        <v>216.42</v>
      </c>
      <c r="I179" s="96">
        <f>IF('[7]Scenario 1'!$E176&gt;0,'[7]Scenario 1'!$E176,0)</f>
        <v>0</v>
      </c>
      <c r="J179" s="96">
        <f>IF('[7]Scenario 1'!$E176&lt;=0,'[7]Scenario 1'!$E176,0)</f>
        <v>-5</v>
      </c>
    </row>
    <row r="180" spans="1:11" x14ac:dyDescent="0.35">
      <c r="A180" s="97">
        <v>45010</v>
      </c>
      <c r="B180" s="96">
        <f>'[7]Scenario 1'!B177</f>
        <v>183.6</v>
      </c>
      <c r="C180" s="96">
        <f>'[7]Scenario 1'!C177</f>
        <v>89</v>
      </c>
      <c r="D180" s="96">
        <f>'[7]Scenario 1'!D177</f>
        <v>92</v>
      </c>
      <c r="E180" s="96">
        <f>'[7]Scenario 1'!F177</f>
        <v>36.44</v>
      </c>
      <c r="F180" s="96">
        <f>'[7]Scenario 1'!M177</f>
        <v>0</v>
      </c>
      <c r="G180" s="96">
        <f>'[7]Scenario 1'!N177</f>
        <v>28.84</v>
      </c>
      <c r="H180" s="96">
        <f t="shared" si="2"/>
        <v>217.44</v>
      </c>
      <c r="I180" s="96">
        <f>IF('[7]Scenario 1'!$E177&gt;0,'[7]Scenario 1'!$E177,0)</f>
        <v>0</v>
      </c>
      <c r="J180" s="96">
        <f>IF('[7]Scenario 1'!$E177&lt;=0,'[7]Scenario 1'!$E177,0)</f>
        <v>-5</v>
      </c>
    </row>
    <row r="181" spans="1:11" x14ac:dyDescent="0.35">
      <c r="A181" s="97">
        <v>45011</v>
      </c>
      <c r="B181" s="96">
        <f>'[7]Scenario 1'!B178</f>
        <v>216.7</v>
      </c>
      <c r="C181" s="96">
        <f>'[7]Scenario 1'!C178</f>
        <v>87</v>
      </c>
      <c r="D181" s="96">
        <f>'[7]Scenario 1'!D178</f>
        <v>84</v>
      </c>
      <c r="E181" s="96">
        <f>'[7]Scenario 1'!F178</f>
        <v>50</v>
      </c>
      <c r="F181" s="96">
        <f>'[7]Scenario 1'!M178</f>
        <v>0.7</v>
      </c>
      <c r="G181" s="96">
        <f>'[7]Scenario 1'!N178</f>
        <v>0</v>
      </c>
      <c r="H181" s="96">
        <f t="shared" si="2"/>
        <v>221.7</v>
      </c>
      <c r="I181" s="96">
        <f>IF('[7]Scenario 1'!$E178&gt;0,'[7]Scenario 1'!$E178,0)</f>
        <v>0</v>
      </c>
      <c r="J181" s="96">
        <f>IF('[7]Scenario 1'!$E178&lt;=0,'[7]Scenario 1'!$E178,0)</f>
        <v>-5</v>
      </c>
    </row>
    <row r="182" spans="1:11" x14ac:dyDescent="0.35">
      <c r="A182" s="97">
        <v>45012</v>
      </c>
      <c r="B182" s="96">
        <f>'[7]Scenario 1'!B179</f>
        <v>222.1</v>
      </c>
      <c r="C182" s="96">
        <f>'[7]Scenario 1'!C179</f>
        <v>89</v>
      </c>
      <c r="D182" s="96">
        <f>'[7]Scenario 1'!D179</f>
        <v>73</v>
      </c>
      <c r="E182" s="96">
        <f>'[7]Scenario 1'!F179</f>
        <v>50</v>
      </c>
      <c r="F182" s="96">
        <f>'[7]Scenario 1'!M179</f>
        <v>15.1</v>
      </c>
      <c r="G182" s="96">
        <f>'[7]Scenario 1'!N179</f>
        <v>0</v>
      </c>
      <c r="H182" s="96">
        <f t="shared" si="2"/>
        <v>227.1</v>
      </c>
      <c r="I182" s="96">
        <f>IF('[7]Scenario 1'!$E179&gt;0,'[7]Scenario 1'!$E179,0)</f>
        <v>0</v>
      </c>
      <c r="J182" s="96">
        <f>IF('[7]Scenario 1'!$E179&lt;=0,'[7]Scenario 1'!$E179,0)</f>
        <v>-5</v>
      </c>
    </row>
    <row r="183" spans="1:11" x14ac:dyDescent="0.35">
      <c r="A183" s="97">
        <v>45013</v>
      </c>
      <c r="B183" s="96">
        <f>'[7]Scenario 1'!B180</f>
        <v>215.8</v>
      </c>
      <c r="C183" s="96">
        <f>'[7]Scenario 1'!C180</f>
        <v>86</v>
      </c>
      <c r="D183" s="96">
        <f>'[7]Scenario 1'!D180</f>
        <v>85</v>
      </c>
      <c r="E183" s="96">
        <f>'[7]Scenario 1'!F180</f>
        <v>50</v>
      </c>
      <c r="F183" s="96">
        <f>'[7]Scenario 1'!M180</f>
        <v>0</v>
      </c>
      <c r="G183" s="96">
        <f>'[7]Scenario 1'!N180</f>
        <v>0.2</v>
      </c>
      <c r="H183" s="96">
        <f t="shared" si="2"/>
        <v>221</v>
      </c>
      <c r="I183" s="96">
        <f>IF('[7]Scenario 1'!$E180&gt;0,'[7]Scenario 1'!$E180,0)</f>
        <v>0</v>
      </c>
      <c r="J183" s="96">
        <f>IF('[7]Scenario 1'!$E180&lt;=0,'[7]Scenario 1'!$E180,0)</f>
        <v>-5</v>
      </c>
    </row>
    <row r="184" spans="1:11" x14ac:dyDescent="0.35">
      <c r="A184" s="97">
        <v>45014</v>
      </c>
      <c r="B184" s="96">
        <f>'[7]Scenario 1'!B181</f>
        <v>208.1</v>
      </c>
      <c r="C184" s="96">
        <f>'[7]Scenario 1'!C181</f>
        <v>87</v>
      </c>
      <c r="D184" s="96">
        <f>'[7]Scenario 1'!D181</f>
        <v>84</v>
      </c>
      <c r="E184" s="96">
        <f>'[7]Scenario 1'!F181</f>
        <v>50</v>
      </c>
      <c r="F184" s="96">
        <f>'[7]Scenario 1'!M181</f>
        <v>0</v>
      </c>
      <c r="G184" s="96">
        <f>'[7]Scenario 1'!N181</f>
        <v>7.9</v>
      </c>
      <c r="H184" s="96">
        <f t="shared" si="2"/>
        <v>221</v>
      </c>
      <c r="I184" s="96">
        <f>IF('[7]Scenario 1'!$E181&gt;0,'[7]Scenario 1'!$E181,0)</f>
        <v>0</v>
      </c>
      <c r="J184" s="96">
        <f>IF('[7]Scenario 1'!$E181&lt;=0,'[7]Scenario 1'!$E181,0)</f>
        <v>-5</v>
      </c>
    </row>
    <row r="185" spans="1:11" x14ac:dyDescent="0.35">
      <c r="A185" s="97">
        <v>45015</v>
      </c>
      <c r="B185" s="96">
        <f>'[7]Scenario 1'!B182</f>
        <v>198.2</v>
      </c>
      <c r="C185" s="96">
        <f>'[7]Scenario 1'!C182</f>
        <v>83</v>
      </c>
      <c r="D185" s="96">
        <f>'[7]Scenario 1'!D182</f>
        <v>84</v>
      </c>
      <c r="E185" s="96">
        <f>'[7]Scenario 1'!F182</f>
        <v>49.74</v>
      </c>
      <c r="F185" s="96">
        <f>'[7]Scenario 1'!M182</f>
        <v>0</v>
      </c>
      <c r="G185" s="96">
        <f>'[7]Scenario 1'!N182</f>
        <v>13.54</v>
      </c>
      <c r="H185" s="96">
        <f t="shared" si="2"/>
        <v>216.73999999999998</v>
      </c>
      <c r="I185" s="96">
        <f>IF('[7]Scenario 1'!$E182&gt;0,'[7]Scenario 1'!$E182,0)</f>
        <v>0</v>
      </c>
      <c r="J185" s="96">
        <f>IF('[7]Scenario 1'!$E182&lt;=0,'[7]Scenario 1'!$E182,0)</f>
        <v>-5</v>
      </c>
    </row>
    <row r="186" spans="1:11" x14ac:dyDescent="0.35">
      <c r="A186" s="97">
        <v>45016</v>
      </c>
      <c r="B186" s="96">
        <f>'[7]Scenario 1'!B183</f>
        <v>216.9</v>
      </c>
      <c r="C186" s="96">
        <f>'[7]Scenario 1'!C183</f>
        <v>87</v>
      </c>
      <c r="D186" s="96">
        <f>'[7]Scenario 1'!D183</f>
        <v>88</v>
      </c>
      <c r="E186" s="96">
        <f>'[7]Scenario 1'!F183</f>
        <v>50</v>
      </c>
      <c r="F186" s="96">
        <f>'[7]Scenario 1'!M183</f>
        <v>0</v>
      </c>
      <c r="G186" s="96">
        <f>'[7]Scenario 1'!N183</f>
        <v>3.1</v>
      </c>
      <c r="H186" s="96">
        <f t="shared" si="2"/>
        <v>225</v>
      </c>
      <c r="I186" s="96">
        <f>IF('[7]Scenario 1'!$E183&gt;0,'[7]Scenario 1'!$E183,0)</f>
        <v>0</v>
      </c>
      <c r="J186" s="96">
        <f>IF('[7]Scenario 1'!$E183&lt;=0,'[7]Scenario 1'!$E183,0)</f>
        <v>-5</v>
      </c>
      <c r="K186" s="10"/>
    </row>
    <row r="187" spans="1:11" x14ac:dyDescent="0.35">
      <c r="A187" s="113"/>
      <c r="B187" s="96"/>
      <c r="C187" s="96"/>
      <c r="D187" s="96"/>
      <c r="E187" s="96"/>
      <c r="F187" s="96"/>
      <c r="G187" s="96"/>
      <c r="H187" s="96"/>
      <c r="I187" s="96"/>
      <c r="J187" s="57"/>
    </row>
    <row r="188" spans="1:11" x14ac:dyDescent="0.35">
      <c r="A188" s="57" t="s">
        <v>231</v>
      </c>
      <c r="B188" s="57"/>
      <c r="C188" s="96">
        <f>SUM(C4:C186)/1000</f>
        <v>15.55</v>
      </c>
      <c r="D188" s="96">
        <f t="shared" ref="D188" si="3">SUM(D4:D186)/1000</f>
        <v>15.78622</v>
      </c>
      <c r="E188" s="96">
        <f>SUM(E4:E186)/1000</f>
        <v>10.689969999999999</v>
      </c>
      <c r="F188" s="96">
        <f>SUM(F4:F186)/1000</f>
        <v>2.7568299999999999</v>
      </c>
      <c r="G188" s="114"/>
      <c r="H188" s="114"/>
      <c r="I188" s="96">
        <f>SUM(I4:I186)/1000</f>
        <v>0</v>
      </c>
      <c r="J188" s="115"/>
    </row>
    <row r="189" spans="1:11" x14ac:dyDescent="0.35">
      <c r="A189" s="57" t="s">
        <v>232</v>
      </c>
      <c r="B189" s="57"/>
      <c r="C189" s="96">
        <f>AVERAGE(C4:C186)</f>
        <v>85.439560439560438</v>
      </c>
      <c r="D189" s="96">
        <f t="shared" ref="D189:I189" si="4">AVERAGE(D4:D186)</f>
        <v>86.737472527472519</v>
      </c>
      <c r="E189" s="96">
        <f>AVERAGE(E4:E186)</f>
        <v>58.736098901098899</v>
      </c>
      <c r="F189" s="96">
        <f>AVERAGE(F4:F186)</f>
        <v>15.147417582417582</v>
      </c>
      <c r="G189" s="114"/>
      <c r="H189" s="114"/>
      <c r="I189" s="96">
        <f t="shared" si="4"/>
        <v>0</v>
      </c>
      <c r="J189" s="115"/>
    </row>
  </sheetData>
  <hyperlinks>
    <hyperlink ref="A1" location="Contents!A1" display="Back to contents page" xr:uid="{36458410-460C-4324-BD89-283A9F44F362}"/>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D7F03-F0AC-46FA-AA88-171AEFAE80A0}">
  <sheetPr codeName="Sheet29"/>
  <dimension ref="A1:AO189"/>
  <sheetViews>
    <sheetView zoomScaleNormal="100" workbookViewId="0">
      <pane ySplit="4" topLeftCell="A38" activePane="bottomLeft" state="frozen"/>
      <selection activeCell="O42" sqref="O42"/>
      <selection pane="bottomLeft" activeCell="A4" sqref="A4:J4"/>
    </sheetView>
  </sheetViews>
  <sheetFormatPr defaultColWidth="8.54296875" defaultRowHeight="14.5" x14ac:dyDescent="0.35"/>
  <cols>
    <col min="1" max="1" width="12.453125" bestFit="1" customWidth="1"/>
    <col min="2" max="2" width="14.453125" style="10" customWidth="1"/>
    <col min="3" max="3" width="7.1796875" style="10" bestFit="1" customWidth="1"/>
    <col min="4" max="4" width="7.453125" style="10" bestFit="1" customWidth="1"/>
    <col min="5" max="5" width="8.453125" style="10" bestFit="1" customWidth="1"/>
    <col min="6" max="6" width="11.81640625" style="10" bestFit="1" customWidth="1"/>
    <col min="7" max="7" width="10.453125" style="10" bestFit="1" customWidth="1"/>
    <col min="8" max="8" width="15.81640625" style="10" bestFit="1" customWidth="1"/>
    <col min="9" max="10" width="11.81640625" customWidth="1"/>
    <col min="12" max="12" width="10.1796875" bestFit="1" customWidth="1"/>
    <col min="14" max="14" width="17.26953125" customWidth="1"/>
    <col min="15" max="15" width="18.54296875" customWidth="1"/>
    <col min="16" max="16" width="14.1796875" customWidth="1"/>
    <col min="22" max="22" width="13.81640625" customWidth="1"/>
    <col min="23" max="23" width="12" customWidth="1"/>
    <col min="24" max="24" width="12.453125" customWidth="1"/>
  </cols>
  <sheetData>
    <row r="1" spans="1:33" x14ac:dyDescent="0.35">
      <c r="A1" s="34" t="s">
        <v>298</v>
      </c>
    </row>
    <row r="2" spans="1:33" x14ac:dyDescent="0.35">
      <c r="A2" s="34"/>
    </row>
    <row r="3" spans="1:33" x14ac:dyDescent="0.35">
      <c r="A3" s="117" t="s">
        <v>329</v>
      </c>
    </row>
    <row r="4" spans="1:33" ht="42" x14ac:dyDescent="0.35">
      <c r="A4" s="109" t="s">
        <v>195</v>
      </c>
      <c r="B4" s="109" t="s">
        <v>211</v>
      </c>
      <c r="C4" s="109" t="str">
        <f>'[6]Raw tool data'!C1</f>
        <v>UKCS</v>
      </c>
      <c r="D4" s="109" t="str">
        <f>'[6]Raw tool data'!D1</f>
        <v>Norway</v>
      </c>
      <c r="E4" s="109" t="str">
        <f>'[6]Raw tool data'!F1</f>
        <v>LNG</v>
      </c>
      <c r="F4" s="109" t="s">
        <v>212</v>
      </c>
      <c r="G4" s="109" t="s">
        <v>74</v>
      </c>
      <c r="H4" s="109" t="s">
        <v>213</v>
      </c>
      <c r="I4" s="109" t="s">
        <v>214</v>
      </c>
      <c r="J4" s="109" t="s">
        <v>215</v>
      </c>
      <c r="L4" s="43" t="s">
        <v>330</v>
      </c>
    </row>
    <row r="5" spans="1:33" x14ac:dyDescent="0.35">
      <c r="A5" s="97">
        <v>44835</v>
      </c>
      <c r="B5" s="96">
        <f>'[7]Scenario 2'!B2</f>
        <v>134.80000000000001</v>
      </c>
      <c r="C5" s="96">
        <f>'[7]Scenario 2'!C2</f>
        <v>80</v>
      </c>
      <c r="D5" s="96">
        <f>'[7]Scenario 2'!D2</f>
        <v>56</v>
      </c>
      <c r="E5" s="96">
        <f>'[7]Scenario 2'!F2</f>
        <v>52.07</v>
      </c>
      <c r="F5" s="96">
        <f>'[7]Scenario 2'!M2</f>
        <v>0</v>
      </c>
      <c r="G5" s="96">
        <f>'[7]Scenario 2'!N2</f>
        <v>33.270000000000003</v>
      </c>
      <c r="H5" s="96">
        <f>(0-J5)+B5+G5</f>
        <v>188.07000000000002</v>
      </c>
      <c r="I5" s="96">
        <f>IF('[7]Scenario 2'!$E2&gt;0,'[7]Scenario 2'!$E2,0)</f>
        <v>0</v>
      </c>
      <c r="J5" s="96">
        <f>IF('[7]Scenario 2'!$E2&lt;=0,'[7]Scenario 2'!$E2,0)</f>
        <v>-20</v>
      </c>
    </row>
    <row r="6" spans="1:33" x14ac:dyDescent="0.35">
      <c r="A6" s="97">
        <v>44836</v>
      </c>
      <c r="B6" s="96">
        <f>'[7]Scenario 2'!B3</f>
        <v>125.8</v>
      </c>
      <c r="C6" s="96">
        <f>'[7]Scenario 2'!C3</f>
        <v>81</v>
      </c>
      <c r="D6" s="96">
        <f>'[7]Scenario 2'!D3</f>
        <v>59</v>
      </c>
      <c r="E6" s="96">
        <f>'[7]Scenario 2'!F3</f>
        <v>35.56</v>
      </c>
      <c r="F6" s="96">
        <f>'[7]Scenario 2'!M3</f>
        <v>0</v>
      </c>
      <c r="G6" s="96">
        <f>'[7]Scenario 2'!N3</f>
        <v>29.76</v>
      </c>
      <c r="H6" s="96">
        <f t="shared" ref="H6:H69" si="0">(0-J6)+B6+G6</f>
        <v>175.56</v>
      </c>
      <c r="I6" s="96">
        <f>IF('[7]Scenario 2'!$E3&gt;0,'[7]Scenario 2'!$E3,0)</f>
        <v>0</v>
      </c>
      <c r="J6" s="96">
        <f>IF('[7]Scenario 2'!$E3&lt;=0,'[7]Scenario 2'!$E3,0)</f>
        <v>-20</v>
      </c>
    </row>
    <row r="7" spans="1:33" x14ac:dyDescent="0.35">
      <c r="A7" s="97">
        <v>44837</v>
      </c>
      <c r="B7" s="96">
        <f>'[7]Scenario 2'!B4</f>
        <v>132.5</v>
      </c>
      <c r="C7" s="96">
        <f>'[7]Scenario 2'!C4</f>
        <v>81</v>
      </c>
      <c r="D7" s="96">
        <f>'[7]Scenario 2'!D4</f>
        <v>52</v>
      </c>
      <c r="E7" s="96">
        <f>'[7]Scenario 2'!F4</f>
        <v>31.87</v>
      </c>
      <c r="F7" s="96">
        <f>'[7]Scenario 2'!M4</f>
        <v>0</v>
      </c>
      <c r="G7" s="96">
        <f>'[7]Scenario 2'!N4</f>
        <v>12.37</v>
      </c>
      <c r="H7" s="96">
        <f t="shared" si="0"/>
        <v>164.87</v>
      </c>
      <c r="I7" s="96">
        <f>IF('[7]Scenario 2'!$E4&gt;0,'[7]Scenario 2'!$E4,0)</f>
        <v>0</v>
      </c>
      <c r="J7" s="96">
        <f>IF('[7]Scenario 2'!$E4&lt;=0,'[7]Scenario 2'!$E4,0)</f>
        <v>-20</v>
      </c>
    </row>
    <row r="8" spans="1:33" x14ac:dyDescent="0.35">
      <c r="A8" s="97">
        <v>44838</v>
      </c>
      <c r="B8" s="96">
        <f>'[7]Scenario 2'!B5</f>
        <v>155.4</v>
      </c>
      <c r="C8" s="96">
        <f>'[7]Scenario 2'!C5</f>
        <v>79</v>
      </c>
      <c r="D8" s="96">
        <f>'[7]Scenario 2'!D5</f>
        <v>37</v>
      </c>
      <c r="E8" s="96">
        <f>'[7]Scenario 2'!F5</f>
        <v>64.69</v>
      </c>
      <c r="F8" s="96">
        <f>'[7]Scenario 2'!M5</f>
        <v>0</v>
      </c>
      <c r="G8" s="96">
        <f>'[7]Scenario 2'!N5</f>
        <v>5.29</v>
      </c>
      <c r="H8" s="96">
        <f t="shared" si="0"/>
        <v>180.69</v>
      </c>
      <c r="I8" s="96">
        <f>IF('[7]Scenario 2'!$E5&gt;0,'[7]Scenario 2'!$E5,0)</f>
        <v>0</v>
      </c>
      <c r="J8" s="96">
        <f>IF('[7]Scenario 2'!$E5&lt;=0,'[7]Scenario 2'!$E5,0)</f>
        <v>-20</v>
      </c>
      <c r="AA8" s="10"/>
    </row>
    <row r="9" spans="1:33" x14ac:dyDescent="0.35">
      <c r="A9" s="97">
        <v>44839</v>
      </c>
      <c r="B9" s="96">
        <f>'[7]Scenario 2'!B6</f>
        <v>150</v>
      </c>
      <c r="C9" s="96">
        <f>'[7]Scenario 2'!C6</f>
        <v>81</v>
      </c>
      <c r="D9" s="96">
        <f>'[7]Scenario 2'!D6</f>
        <v>45</v>
      </c>
      <c r="E9" s="96">
        <f>'[7]Scenario 2'!F6</f>
        <v>51.39</v>
      </c>
      <c r="F9" s="96">
        <f>'[7]Scenario 2'!M6</f>
        <v>0</v>
      </c>
      <c r="G9" s="96">
        <f>'[7]Scenario 2'!N6</f>
        <v>7.39</v>
      </c>
      <c r="H9" s="96">
        <f t="shared" si="0"/>
        <v>177.39</v>
      </c>
      <c r="I9" s="96">
        <f>IF('[7]Scenario 2'!$E6&gt;0,'[7]Scenario 2'!$E6,0)</f>
        <v>0</v>
      </c>
      <c r="J9" s="96">
        <f>IF('[7]Scenario 2'!$E6&lt;=0,'[7]Scenario 2'!$E6,0)</f>
        <v>-20</v>
      </c>
    </row>
    <row r="10" spans="1:33" x14ac:dyDescent="0.35">
      <c r="A10" s="97">
        <v>44840</v>
      </c>
      <c r="B10" s="96">
        <f>'[7]Scenario 2'!B7</f>
        <v>154</v>
      </c>
      <c r="C10" s="96">
        <f>'[7]Scenario 2'!C7</f>
        <v>82</v>
      </c>
      <c r="D10" s="96">
        <f>'[7]Scenario 2'!D7</f>
        <v>42</v>
      </c>
      <c r="E10" s="96">
        <f>'[7]Scenario 2'!F7</f>
        <v>56.84</v>
      </c>
      <c r="F10" s="96">
        <f>'[7]Scenario 2'!M7</f>
        <v>0</v>
      </c>
      <c r="G10" s="96">
        <f>'[7]Scenario 2'!N7</f>
        <v>6.84</v>
      </c>
      <c r="H10" s="96">
        <f t="shared" si="0"/>
        <v>180.84</v>
      </c>
      <c r="I10" s="96">
        <f>IF('[7]Scenario 2'!$E7&gt;0,'[7]Scenario 2'!$E7,0)</f>
        <v>0</v>
      </c>
      <c r="J10" s="96">
        <f>IF('[7]Scenario 2'!$E7&lt;=0,'[7]Scenario 2'!$E7,0)</f>
        <v>-20</v>
      </c>
      <c r="U10" t="s">
        <v>216</v>
      </c>
    </row>
    <row r="11" spans="1:33" x14ac:dyDescent="0.35">
      <c r="A11" s="97">
        <v>44841</v>
      </c>
      <c r="B11" s="96">
        <f>'[7]Scenario 2'!B8</f>
        <v>138.9</v>
      </c>
      <c r="C11" s="96">
        <f>'[7]Scenario 2'!C8</f>
        <v>82</v>
      </c>
      <c r="D11" s="96">
        <f>'[7]Scenario 2'!D8</f>
        <v>48</v>
      </c>
      <c r="E11" s="96">
        <f>'[7]Scenario 2'!F8</f>
        <v>37.25</v>
      </c>
      <c r="F11" s="96">
        <f>'[7]Scenario 2'!M8</f>
        <v>0</v>
      </c>
      <c r="G11" s="96">
        <f>'[7]Scenario 2'!N8</f>
        <v>8.35</v>
      </c>
      <c r="H11" s="96">
        <f t="shared" si="0"/>
        <v>167.25</v>
      </c>
      <c r="I11" s="96">
        <f>IF('[7]Scenario 2'!$E8&gt;0,'[7]Scenario 2'!$E8,0)</f>
        <v>0</v>
      </c>
      <c r="J11" s="96">
        <f>IF('[7]Scenario 2'!$E8&lt;=0,'[7]Scenario 2'!$E8,0)</f>
        <v>-20</v>
      </c>
    </row>
    <row r="12" spans="1:33" x14ac:dyDescent="0.35">
      <c r="A12" s="97">
        <v>44842</v>
      </c>
      <c r="B12" s="96">
        <f>'[7]Scenario 2'!B9</f>
        <v>120.3</v>
      </c>
      <c r="C12" s="96">
        <f>'[7]Scenario 2'!C9</f>
        <v>85</v>
      </c>
      <c r="D12" s="96">
        <f>'[7]Scenario 2'!D9</f>
        <v>36</v>
      </c>
      <c r="E12" s="96">
        <f>'[7]Scenario 2'!F9</f>
        <v>25.8</v>
      </c>
      <c r="F12" s="96">
        <f>'[7]Scenario 2'!M9</f>
        <v>0</v>
      </c>
      <c r="G12" s="96">
        <f>'[7]Scenario 2'!N9</f>
        <v>6.5</v>
      </c>
      <c r="H12" s="96">
        <f t="shared" si="0"/>
        <v>146.80000000000001</v>
      </c>
      <c r="I12" s="96">
        <f>IF('[7]Scenario 2'!$E9&gt;0,'[7]Scenario 2'!$E9,0)</f>
        <v>0</v>
      </c>
      <c r="J12" s="96">
        <f>IF('[7]Scenario 2'!$E9&lt;=0,'[7]Scenario 2'!$E9,0)</f>
        <v>-20</v>
      </c>
    </row>
    <row r="13" spans="1:33" x14ac:dyDescent="0.35">
      <c r="A13" s="97">
        <v>44843</v>
      </c>
      <c r="B13" s="96">
        <f>'[7]Scenario 2'!B10</f>
        <v>128.69999999999999</v>
      </c>
      <c r="C13" s="96">
        <f>'[7]Scenario 2'!C10</f>
        <v>85</v>
      </c>
      <c r="D13" s="96">
        <f>'[7]Scenario 2'!D10</f>
        <v>43</v>
      </c>
      <c r="E13" s="96">
        <f>'[7]Scenario 2'!F10</f>
        <v>27.2</v>
      </c>
      <c r="F13" s="96">
        <f>'[7]Scenario 2'!M10</f>
        <v>0</v>
      </c>
      <c r="G13" s="96">
        <f>'[7]Scenario 2'!N10</f>
        <v>6.5</v>
      </c>
      <c r="H13" s="96">
        <f t="shared" si="0"/>
        <v>155.19999999999999</v>
      </c>
      <c r="I13" s="96">
        <f>IF('[7]Scenario 2'!$E10&gt;0,'[7]Scenario 2'!$E10,0)</f>
        <v>0</v>
      </c>
      <c r="J13" s="96">
        <f>IF('[7]Scenario 2'!$E10&lt;=0,'[7]Scenario 2'!$E10,0)</f>
        <v>-20</v>
      </c>
    </row>
    <row r="14" spans="1:33" x14ac:dyDescent="0.35">
      <c r="A14" s="97">
        <v>44844</v>
      </c>
      <c r="B14" s="96">
        <f>'[7]Scenario 2'!B11</f>
        <v>120.1</v>
      </c>
      <c r="C14" s="96">
        <f>'[7]Scenario 2'!C11</f>
        <v>84</v>
      </c>
      <c r="D14" s="96">
        <f>'[7]Scenario 2'!D11</f>
        <v>66</v>
      </c>
      <c r="E14" s="96">
        <f>'[7]Scenario 2'!F11</f>
        <v>4</v>
      </c>
      <c r="F14" s="96">
        <f>'[7]Scenario 2'!M11</f>
        <v>0</v>
      </c>
      <c r="G14" s="96">
        <f>'[7]Scenario 2'!N11</f>
        <v>6.5</v>
      </c>
      <c r="H14" s="96">
        <f t="shared" si="0"/>
        <v>154</v>
      </c>
      <c r="I14" s="96">
        <f>IF('[7]Scenario 2'!$E11&gt;0,'[7]Scenario 2'!$E11,0)</f>
        <v>0</v>
      </c>
      <c r="J14" s="96">
        <f>IF('[7]Scenario 2'!$E11&lt;=0,'[7]Scenario 2'!$E11,0)</f>
        <v>-27.4</v>
      </c>
    </row>
    <row r="15" spans="1:33" x14ac:dyDescent="0.35">
      <c r="A15" s="97">
        <v>44845</v>
      </c>
      <c r="B15" s="96">
        <f>'[7]Scenario 2'!B12</f>
        <v>148.30000000000001</v>
      </c>
      <c r="C15" s="96">
        <f>'[7]Scenario 2'!C12</f>
        <v>85</v>
      </c>
      <c r="D15" s="96">
        <f>'[7]Scenario 2'!D12</f>
        <v>65</v>
      </c>
      <c r="E15" s="96">
        <f>'[7]Scenario 2'!F12</f>
        <v>24.8</v>
      </c>
      <c r="F15" s="96">
        <f>'[7]Scenario 2'!M12</f>
        <v>0</v>
      </c>
      <c r="G15" s="96">
        <f>'[7]Scenario 2'!N12</f>
        <v>6.5</v>
      </c>
      <c r="H15" s="96">
        <f t="shared" si="0"/>
        <v>174.8</v>
      </c>
      <c r="I15" s="96">
        <f>IF('[7]Scenario 2'!$E12&gt;0,'[7]Scenario 2'!$E12,0)</f>
        <v>0</v>
      </c>
      <c r="J15" s="96">
        <f>IF('[7]Scenario 2'!$E12&lt;=0,'[7]Scenario 2'!$E12,0)</f>
        <v>-20</v>
      </c>
    </row>
    <row r="16" spans="1:33" x14ac:dyDescent="0.35">
      <c r="A16" s="97">
        <v>44846</v>
      </c>
      <c r="B16" s="96">
        <f>'[7]Scenario 2'!B13</f>
        <v>158.4</v>
      </c>
      <c r="C16" s="96">
        <f>'[7]Scenario 2'!C13</f>
        <v>85</v>
      </c>
      <c r="D16" s="96">
        <f>'[7]Scenario 2'!D13</f>
        <v>78</v>
      </c>
      <c r="E16" s="96">
        <f>'[7]Scenario 2'!F13</f>
        <v>21.21</v>
      </c>
      <c r="F16" s="96">
        <f>'[7]Scenario 2'!M13</f>
        <v>0</v>
      </c>
      <c r="G16" s="96">
        <f>'[7]Scenario 2'!N13</f>
        <v>5.81</v>
      </c>
      <c r="H16" s="96">
        <f t="shared" si="0"/>
        <v>184.21</v>
      </c>
      <c r="I16" s="96">
        <f>IF('[7]Scenario 2'!$E13&gt;0,'[7]Scenario 2'!$E13,0)</f>
        <v>0</v>
      </c>
      <c r="J16" s="96">
        <f>IF('[7]Scenario 2'!$E13&lt;=0,'[7]Scenario 2'!$E13,0)</f>
        <v>-20</v>
      </c>
      <c r="AG16" s="14"/>
    </row>
    <row r="17" spans="1:10" x14ac:dyDescent="0.35">
      <c r="A17" s="97">
        <v>44847</v>
      </c>
      <c r="B17" s="96">
        <f>'[7]Scenario 2'!B14</f>
        <v>171.8</v>
      </c>
      <c r="C17" s="96">
        <f>'[7]Scenario 2'!C14</f>
        <v>82</v>
      </c>
      <c r="D17" s="96">
        <f>'[7]Scenario 2'!D14</f>
        <v>76</v>
      </c>
      <c r="E17" s="96">
        <f>'[7]Scenario 2'!F14</f>
        <v>38.799999999999997</v>
      </c>
      <c r="F17" s="96">
        <f>'[7]Scenario 2'!M14</f>
        <v>0</v>
      </c>
      <c r="G17" s="96">
        <f>'[7]Scenario 2'!N14</f>
        <v>5</v>
      </c>
      <c r="H17" s="96">
        <f t="shared" si="0"/>
        <v>196.8</v>
      </c>
      <c r="I17" s="96">
        <f>IF('[7]Scenario 2'!$E14&gt;0,'[7]Scenario 2'!$E14,0)</f>
        <v>0</v>
      </c>
      <c r="J17" s="96">
        <f>IF('[7]Scenario 2'!$E14&lt;=0,'[7]Scenario 2'!$E14,0)</f>
        <v>-20</v>
      </c>
    </row>
    <row r="18" spans="1:10" x14ac:dyDescent="0.35">
      <c r="A18" s="97">
        <v>44848</v>
      </c>
      <c r="B18" s="96">
        <f>'[7]Scenario 2'!B15</f>
        <v>176.2</v>
      </c>
      <c r="C18" s="96">
        <f>'[7]Scenario 2'!C15</f>
        <v>81</v>
      </c>
      <c r="D18" s="96">
        <f>'[7]Scenario 2'!D15</f>
        <v>80</v>
      </c>
      <c r="E18" s="96">
        <f>'[7]Scenario 2'!F15</f>
        <v>40.200000000000003</v>
      </c>
      <c r="F18" s="96">
        <f>'[7]Scenario 2'!M15</f>
        <v>0</v>
      </c>
      <c r="G18" s="96">
        <f>'[7]Scenario 2'!N15</f>
        <v>5</v>
      </c>
      <c r="H18" s="96">
        <f t="shared" si="0"/>
        <v>201.2</v>
      </c>
      <c r="I18" s="96">
        <f>IF('[7]Scenario 2'!$E15&gt;0,'[7]Scenario 2'!$E15,0)</f>
        <v>0</v>
      </c>
      <c r="J18" s="96">
        <f>IF('[7]Scenario 2'!$E15&lt;=0,'[7]Scenario 2'!$E15,0)</f>
        <v>-20</v>
      </c>
    </row>
    <row r="19" spans="1:10" x14ac:dyDescent="0.35">
      <c r="A19" s="97">
        <v>44849</v>
      </c>
      <c r="B19" s="96">
        <f>'[7]Scenario 2'!B16</f>
        <v>169.5</v>
      </c>
      <c r="C19" s="96">
        <f>'[7]Scenario 2'!C16</f>
        <v>79</v>
      </c>
      <c r="D19" s="96">
        <f>'[7]Scenario 2'!D16</f>
        <v>81</v>
      </c>
      <c r="E19" s="96">
        <f>'[7]Scenario 2'!F16</f>
        <v>34.5</v>
      </c>
      <c r="F19" s="96">
        <f>'[7]Scenario 2'!M16</f>
        <v>0</v>
      </c>
      <c r="G19" s="96">
        <f>'[7]Scenario 2'!N16</f>
        <v>5</v>
      </c>
      <c r="H19" s="96">
        <f t="shared" si="0"/>
        <v>194.5</v>
      </c>
      <c r="I19" s="96">
        <f>IF('[7]Scenario 2'!$E16&gt;0,'[7]Scenario 2'!$E16,0)</f>
        <v>0</v>
      </c>
      <c r="J19" s="96">
        <f>IF('[7]Scenario 2'!$E16&lt;=0,'[7]Scenario 2'!$E16,0)</f>
        <v>-20</v>
      </c>
    </row>
    <row r="20" spans="1:10" x14ac:dyDescent="0.35">
      <c r="A20" s="97">
        <v>44850</v>
      </c>
      <c r="B20" s="96">
        <f>'[7]Scenario 2'!B17</f>
        <v>176.4</v>
      </c>
      <c r="C20" s="96">
        <f>'[7]Scenario 2'!C17</f>
        <v>83</v>
      </c>
      <c r="D20" s="96">
        <f>'[7]Scenario 2'!D17</f>
        <v>77</v>
      </c>
      <c r="E20" s="96">
        <f>'[7]Scenario 2'!F17</f>
        <v>37.590000000000003</v>
      </c>
      <c r="F20" s="96">
        <f>'[7]Scenario 2'!M17</f>
        <v>0</v>
      </c>
      <c r="G20" s="96">
        <f>'[7]Scenario 2'!N17</f>
        <v>1.19</v>
      </c>
      <c r="H20" s="96">
        <f t="shared" si="0"/>
        <v>197.59</v>
      </c>
      <c r="I20" s="96">
        <f>IF('[7]Scenario 2'!$E17&gt;0,'[7]Scenario 2'!$E17,0)</f>
        <v>0</v>
      </c>
      <c r="J20" s="96">
        <f>IF('[7]Scenario 2'!$E17&lt;=0,'[7]Scenario 2'!$E17,0)</f>
        <v>-20</v>
      </c>
    </row>
    <row r="21" spans="1:10" x14ac:dyDescent="0.35">
      <c r="A21" s="97">
        <v>44851</v>
      </c>
      <c r="B21" s="96">
        <f>'[7]Scenario 2'!B18</f>
        <v>178.6</v>
      </c>
      <c r="C21" s="96">
        <f>'[7]Scenario 2'!C18</f>
        <v>86</v>
      </c>
      <c r="D21" s="96">
        <f>'[7]Scenario 2'!D18</f>
        <v>60</v>
      </c>
      <c r="E21" s="96">
        <f>'[7]Scenario 2'!F18</f>
        <v>52.6</v>
      </c>
      <c r="F21" s="96">
        <f>'[7]Scenario 2'!M18</f>
        <v>0</v>
      </c>
      <c r="G21" s="96">
        <f>'[7]Scenario 2'!N18</f>
        <v>0</v>
      </c>
      <c r="H21" s="96">
        <f t="shared" si="0"/>
        <v>198.6</v>
      </c>
      <c r="I21" s="96">
        <f>IF('[7]Scenario 2'!$E18&gt;0,'[7]Scenario 2'!$E18,0)</f>
        <v>0</v>
      </c>
      <c r="J21" s="96">
        <f>IF('[7]Scenario 2'!$E18&lt;=0,'[7]Scenario 2'!$E18,0)</f>
        <v>-20</v>
      </c>
    </row>
    <row r="22" spans="1:10" x14ac:dyDescent="0.35">
      <c r="A22" s="97">
        <v>44852</v>
      </c>
      <c r="B22" s="96">
        <f>'[7]Scenario 2'!B19</f>
        <v>188.1</v>
      </c>
      <c r="C22" s="96">
        <f>'[7]Scenario 2'!C19</f>
        <v>89</v>
      </c>
      <c r="D22" s="96">
        <f>'[7]Scenario 2'!D19</f>
        <v>63</v>
      </c>
      <c r="E22" s="96">
        <f>'[7]Scenario 2'!F19</f>
        <v>56.1</v>
      </c>
      <c r="F22" s="96">
        <f>'[7]Scenario 2'!M19</f>
        <v>0</v>
      </c>
      <c r="G22" s="96">
        <f>'[7]Scenario 2'!N19</f>
        <v>0</v>
      </c>
      <c r="H22" s="96">
        <f t="shared" si="0"/>
        <v>208.1</v>
      </c>
      <c r="I22" s="96">
        <f>IF('[7]Scenario 2'!$E19&gt;0,'[7]Scenario 2'!$E19,0)</f>
        <v>0</v>
      </c>
      <c r="J22" s="96">
        <f>IF('[7]Scenario 2'!$E19&lt;=0,'[7]Scenario 2'!$E19,0)</f>
        <v>-20</v>
      </c>
    </row>
    <row r="23" spans="1:10" x14ac:dyDescent="0.35">
      <c r="A23" s="97">
        <v>44853</v>
      </c>
      <c r="B23" s="96">
        <f>'[7]Scenario 2'!B20</f>
        <v>222.2</v>
      </c>
      <c r="C23" s="96">
        <f>'[7]Scenario 2'!C20</f>
        <v>88</v>
      </c>
      <c r="D23" s="96">
        <f>'[7]Scenario 2'!D20</f>
        <v>60</v>
      </c>
      <c r="E23" s="96">
        <f>'[7]Scenario 2'!F20</f>
        <v>70</v>
      </c>
      <c r="F23" s="96">
        <f>'[7]Scenario 2'!M20</f>
        <v>24.2</v>
      </c>
      <c r="G23" s="96">
        <f>'[7]Scenario 2'!N20</f>
        <v>0</v>
      </c>
      <c r="H23" s="96">
        <f t="shared" si="0"/>
        <v>242.2</v>
      </c>
      <c r="I23" s="96">
        <f>IF('[7]Scenario 2'!$E20&gt;0,'[7]Scenario 2'!$E20,0)</f>
        <v>0</v>
      </c>
      <c r="J23" s="96">
        <f>IF('[7]Scenario 2'!$E20&lt;=0,'[7]Scenario 2'!$E20,0)</f>
        <v>-20</v>
      </c>
    </row>
    <row r="24" spans="1:10" x14ac:dyDescent="0.35">
      <c r="A24" s="97">
        <v>44854</v>
      </c>
      <c r="B24" s="96">
        <f>'[7]Scenario 2'!B21</f>
        <v>241.5</v>
      </c>
      <c r="C24" s="96">
        <f>'[7]Scenario 2'!C21</f>
        <v>88</v>
      </c>
      <c r="D24" s="96">
        <f>'[7]Scenario 2'!D21</f>
        <v>70.27</v>
      </c>
      <c r="E24" s="96">
        <f>'[7]Scenario 2'!F21</f>
        <v>70</v>
      </c>
      <c r="F24" s="96">
        <f>'[7]Scenario 2'!M21</f>
        <v>33.229999999999997</v>
      </c>
      <c r="G24" s="96">
        <f>'[7]Scenario 2'!N21</f>
        <v>0</v>
      </c>
      <c r="H24" s="96">
        <f t="shared" si="0"/>
        <v>261.5</v>
      </c>
      <c r="I24" s="96">
        <f>IF('[7]Scenario 2'!$E21&gt;0,'[7]Scenario 2'!$E21,0)</f>
        <v>0</v>
      </c>
      <c r="J24" s="96">
        <f>IF('[7]Scenario 2'!$E21&lt;=0,'[7]Scenario 2'!$E21,0)</f>
        <v>-20</v>
      </c>
    </row>
    <row r="25" spans="1:10" x14ac:dyDescent="0.35">
      <c r="A25" s="97">
        <v>44855</v>
      </c>
      <c r="B25" s="96">
        <f>'[7]Scenario 2'!B22</f>
        <v>236</v>
      </c>
      <c r="C25" s="96">
        <f>'[7]Scenario 2'!C22</f>
        <v>91</v>
      </c>
      <c r="D25" s="96">
        <f>'[7]Scenario 2'!D22</f>
        <v>58.46</v>
      </c>
      <c r="E25" s="96">
        <f>'[7]Scenario 2'!F22</f>
        <v>70</v>
      </c>
      <c r="F25" s="96">
        <f>'[7]Scenario 2'!M22</f>
        <v>36.54</v>
      </c>
      <c r="G25" s="96">
        <f>'[7]Scenario 2'!N22</f>
        <v>0</v>
      </c>
      <c r="H25" s="96">
        <f t="shared" si="0"/>
        <v>256</v>
      </c>
      <c r="I25" s="96">
        <f>IF('[7]Scenario 2'!$E22&gt;0,'[7]Scenario 2'!$E22,0)</f>
        <v>0</v>
      </c>
      <c r="J25" s="96">
        <f>IF('[7]Scenario 2'!$E22&lt;=0,'[7]Scenario 2'!$E22,0)</f>
        <v>-20</v>
      </c>
    </row>
    <row r="26" spans="1:10" x14ac:dyDescent="0.35">
      <c r="A26" s="97">
        <v>44856</v>
      </c>
      <c r="B26" s="96">
        <f>'[7]Scenario 2'!B23</f>
        <v>217.6</v>
      </c>
      <c r="C26" s="96">
        <f>'[7]Scenario 2'!C23</f>
        <v>92</v>
      </c>
      <c r="D26" s="96">
        <f>'[7]Scenario 2'!D23</f>
        <v>55</v>
      </c>
      <c r="E26" s="96">
        <f>'[7]Scenario 2'!F23</f>
        <v>70</v>
      </c>
      <c r="F26" s="96">
        <f>'[7]Scenario 2'!M23</f>
        <v>20.6</v>
      </c>
      <c r="G26" s="96">
        <f>'[7]Scenario 2'!N23</f>
        <v>0</v>
      </c>
      <c r="H26" s="96">
        <f t="shared" si="0"/>
        <v>237.6</v>
      </c>
      <c r="I26" s="96">
        <f>IF('[7]Scenario 2'!$E23&gt;0,'[7]Scenario 2'!$E23,0)</f>
        <v>0</v>
      </c>
      <c r="J26" s="96">
        <f>IF('[7]Scenario 2'!$E23&lt;=0,'[7]Scenario 2'!$E23,0)</f>
        <v>-20</v>
      </c>
    </row>
    <row r="27" spans="1:10" x14ac:dyDescent="0.35">
      <c r="A27" s="97">
        <v>44857</v>
      </c>
      <c r="B27" s="96">
        <f>'[7]Scenario 2'!B24</f>
        <v>202.7</v>
      </c>
      <c r="C27" s="96">
        <f>'[7]Scenario 2'!C24</f>
        <v>81</v>
      </c>
      <c r="D27" s="96">
        <f>'[7]Scenario 2'!D24</f>
        <v>62</v>
      </c>
      <c r="E27" s="96">
        <f>'[7]Scenario 2'!F24</f>
        <v>70</v>
      </c>
      <c r="F27" s="96">
        <f>'[7]Scenario 2'!M24</f>
        <v>9.6999999999999993</v>
      </c>
      <c r="G27" s="96">
        <f>'[7]Scenario 2'!N24</f>
        <v>0</v>
      </c>
      <c r="H27" s="96">
        <f t="shared" si="0"/>
        <v>222.7</v>
      </c>
      <c r="I27" s="96">
        <f>IF('[7]Scenario 2'!$E24&gt;0,'[7]Scenario 2'!$E24,0)</f>
        <v>0</v>
      </c>
      <c r="J27" s="96">
        <f>IF('[7]Scenario 2'!$E24&lt;=0,'[7]Scenario 2'!$E24,0)</f>
        <v>-20</v>
      </c>
    </row>
    <row r="28" spans="1:10" x14ac:dyDescent="0.35">
      <c r="A28" s="97">
        <v>44858</v>
      </c>
      <c r="B28" s="96">
        <f>'[7]Scenario 2'!B25</f>
        <v>224.5</v>
      </c>
      <c r="C28" s="96">
        <f>'[7]Scenario 2'!C25</f>
        <v>92</v>
      </c>
      <c r="D28" s="96">
        <f>'[7]Scenario 2'!D25</f>
        <v>61</v>
      </c>
      <c r="E28" s="96">
        <f>'[7]Scenario 2'!F25</f>
        <v>70</v>
      </c>
      <c r="F28" s="96">
        <f>'[7]Scenario 2'!M25</f>
        <v>21.5</v>
      </c>
      <c r="G28" s="96">
        <f>'[7]Scenario 2'!N25</f>
        <v>0</v>
      </c>
      <c r="H28" s="96">
        <f t="shared" si="0"/>
        <v>244.5</v>
      </c>
      <c r="I28" s="96">
        <f>IF('[7]Scenario 2'!$E25&gt;0,'[7]Scenario 2'!$E25,0)</f>
        <v>0</v>
      </c>
      <c r="J28" s="96">
        <f>IF('[7]Scenario 2'!$E25&lt;=0,'[7]Scenario 2'!$E25,0)</f>
        <v>-20</v>
      </c>
    </row>
    <row r="29" spans="1:10" x14ac:dyDescent="0.35">
      <c r="A29" s="97">
        <v>44859</v>
      </c>
      <c r="B29" s="96">
        <f>'[7]Scenario 2'!B26</f>
        <v>271.5</v>
      </c>
      <c r="C29" s="96">
        <f>'[7]Scenario 2'!C26</f>
        <v>93</v>
      </c>
      <c r="D29" s="96">
        <f>'[7]Scenario 2'!D26</f>
        <v>82.15</v>
      </c>
      <c r="E29" s="96">
        <f>'[7]Scenario 2'!F26</f>
        <v>70</v>
      </c>
      <c r="F29" s="96">
        <f>'[7]Scenario 2'!M26</f>
        <v>46.36</v>
      </c>
      <c r="G29" s="96">
        <f>'[7]Scenario 2'!N26</f>
        <v>0</v>
      </c>
      <c r="H29" s="96">
        <f t="shared" si="0"/>
        <v>291.5</v>
      </c>
      <c r="I29" s="96">
        <f>IF('[7]Scenario 2'!$E26&gt;0,'[7]Scenario 2'!$E26,0)</f>
        <v>0</v>
      </c>
      <c r="J29" s="96">
        <f>IF('[7]Scenario 2'!$E26&lt;=0,'[7]Scenario 2'!$E26,0)</f>
        <v>-20</v>
      </c>
    </row>
    <row r="30" spans="1:10" x14ac:dyDescent="0.35">
      <c r="A30" s="97">
        <v>44860</v>
      </c>
      <c r="B30" s="96">
        <f>'[7]Scenario 2'!B27</f>
        <v>232.5</v>
      </c>
      <c r="C30" s="96">
        <f>'[7]Scenario 2'!C27</f>
        <v>85</v>
      </c>
      <c r="D30" s="96">
        <f>'[7]Scenario 2'!D27</f>
        <v>70.05</v>
      </c>
      <c r="E30" s="96">
        <f>'[7]Scenario 2'!F27</f>
        <v>70</v>
      </c>
      <c r="F30" s="96">
        <f>'[7]Scenario 2'!M27</f>
        <v>27.45</v>
      </c>
      <c r="G30" s="96">
        <f>'[7]Scenario 2'!N27</f>
        <v>0</v>
      </c>
      <c r="H30" s="96">
        <f t="shared" si="0"/>
        <v>252.5</v>
      </c>
      <c r="I30" s="96">
        <f>IF('[7]Scenario 2'!$E27&gt;0,'[7]Scenario 2'!$E27,0)</f>
        <v>0</v>
      </c>
      <c r="J30" s="96">
        <f>IF('[7]Scenario 2'!$E27&lt;=0,'[7]Scenario 2'!$E27,0)</f>
        <v>-20</v>
      </c>
    </row>
    <row r="31" spans="1:10" x14ac:dyDescent="0.35">
      <c r="A31" s="97">
        <v>44861</v>
      </c>
      <c r="B31" s="96">
        <f>'[7]Scenario 2'!B28</f>
        <v>198.2</v>
      </c>
      <c r="C31" s="96">
        <f>'[7]Scenario 2'!C28</f>
        <v>86</v>
      </c>
      <c r="D31" s="96">
        <f>'[7]Scenario 2'!D28</f>
        <v>72</v>
      </c>
      <c r="E31" s="96">
        <f>'[7]Scenario 2'!F28</f>
        <v>70</v>
      </c>
      <c r="F31" s="96">
        <f>'[7]Scenario 2'!M28</f>
        <v>0</v>
      </c>
      <c r="G31" s="96">
        <f>'[7]Scenario 2'!N28</f>
        <v>9.8000000000000007</v>
      </c>
      <c r="H31" s="96">
        <f t="shared" si="0"/>
        <v>228</v>
      </c>
      <c r="I31" s="96">
        <f>IF('[7]Scenario 2'!$E28&gt;0,'[7]Scenario 2'!$E28,0)</f>
        <v>0</v>
      </c>
      <c r="J31" s="96">
        <f>IF('[7]Scenario 2'!$E28&lt;=0,'[7]Scenario 2'!$E28,0)</f>
        <v>-20</v>
      </c>
    </row>
    <row r="32" spans="1:10" x14ac:dyDescent="0.35">
      <c r="A32" s="97">
        <v>44862</v>
      </c>
      <c r="B32" s="96">
        <f>'[7]Scenario 2'!B29</f>
        <v>173.7</v>
      </c>
      <c r="C32" s="96">
        <f>'[7]Scenario 2'!C29</f>
        <v>90</v>
      </c>
      <c r="D32" s="96">
        <f>'[7]Scenario 2'!D29</f>
        <v>73</v>
      </c>
      <c r="E32" s="96">
        <f>'[7]Scenario 2'!F29</f>
        <v>57.98</v>
      </c>
      <c r="F32" s="96">
        <f>'[7]Scenario 2'!M29</f>
        <v>0</v>
      </c>
      <c r="G32" s="96">
        <f>'[7]Scenario 2'!N29</f>
        <v>27.28</v>
      </c>
      <c r="H32" s="96">
        <f t="shared" si="0"/>
        <v>220.98</v>
      </c>
      <c r="I32" s="96">
        <f>IF('[7]Scenario 2'!$E29&gt;0,'[7]Scenario 2'!$E29,0)</f>
        <v>0</v>
      </c>
      <c r="J32" s="96">
        <f>IF('[7]Scenario 2'!$E29&lt;=0,'[7]Scenario 2'!$E29,0)</f>
        <v>-20</v>
      </c>
    </row>
    <row r="33" spans="1:41" x14ac:dyDescent="0.35">
      <c r="A33" s="97">
        <v>44863</v>
      </c>
      <c r="B33" s="96">
        <f>'[7]Scenario 2'!B30</f>
        <v>162.30000000000001</v>
      </c>
      <c r="C33" s="96">
        <f>'[7]Scenario 2'!C30</f>
        <v>86</v>
      </c>
      <c r="D33" s="96">
        <f>'[7]Scenario 2'!D30</f>
        <v>76</v>
      </c>
      <c r="E33" s="96">
        <f>'[7]Scenario 2'!F30</f>
        <v>52.81</v>
      </c>
      <c r="F33" s="96">
        <f>'[7]Scenario 2'!M30</f>
        <v>0</v>
      </c>
      <c r="G33" s="96">
        <f>'[7]Scenario 2'!N30</f>
        <v>32.51</v>
      </c>
      <c r="H33" s="96">
        <f t="shared" si="0"/>
        <v>214.81</v>
      </c>
      <c r="I33" s="96">
        <f>IF('[7]Scenario 2'!$E30&gt;0,'[7]Scenario 2'!$E30,0)</f>
        <v>0</v>
      </c>
      <c r="J33" s="96">
        <f>IF('[7]Scenario 2'!$E30&lt;=0,'[7]Scenario 2'!$E30,0)</f>
        <v>-20</v>
      </c>
    </row>
    <row r="34" spans="1:41" x14ac:dyDescent="0.35">
      <c r="A34" s="97">
        <v>44864</v>
      </c>
      <c r="B34" s="96">
        <f>'[7]Scenario 2'!B31</f>
        <v>166.5</v>
      </c>
      <c r="C34" s="96">
        <f>'[7]Scenario 2'!C31</f>
        <v>84</v>
      </c>
      <c r="D34" s="96">
        <f>'[7]Scenario 2'!D31</f>
        <v>77</v>
      </c>
      <c r="E34" s="96">
        <f>'[7]Scenario 2'!F31</f>
        <v>53.29</v>
      </c>
      <c r="F34" s="96">
        <f>'[7]Scenario 2'!M31</f>
        <v>0</v>
      </c>
      <c r="G34" s="96">
        <f>'[7]Scenario 2'!N31</f>
        <v>27.79</v>
      </c>
      <c r="H34" s="96">
        <f t="shared" si="0"/>
        <v>214.29</v>
      </c>
      <c r="I34" s="96">
        <f>IF('[7]Scenario 2'!$E31&gt;0,'[7]Scenario 2'!$E31,0)</f>
        <v>0</v>
      </c>
      <c r="J34" s="96">
        <f>IF('[7]Scenario 2'!$E31&lt;=0,'[7]Scenario 2'!$E31,0)</f>
        <v>-20</v>
      </c>
    </row>
    <row r="35" spans="1:41" x14ac:dyDescent="0.35">
      <c r="A35" s="97">
        <v>44865</v>
      </c>
      <c r="B35" s="96">
        <f>'[7]Scenario 2'!B32</f>
        <v>185.7</v>
      </c>
      <c r="C35" s="96">
        <f>'[7]Scenario 2'!C32</f>
        <v>78</v>
      </c>
      <c r="D35" s="96">
        <f>'[7]Scenario 2'!D32</f>
        <v>80</v>
      </c>
      <c r="E35" s="96">
        <f>'[7]Scenario 2'!F32</f>
        <v>63.03</v>
      </c>
      <c r="F35" s="96">
        <f>'[7]Scenario 2'!M32</f>
        <v>0</v>
      </c>
      <c r="G35" s="96">
        <f>'[7]Scenario 2'!N32</f>
        <v>15.33</v>
      </c>
      <c r="H35" s="96">
        <f t="shared" si="0"/>
        <v>221.03</v>
      </c>
      <c r="I35" s="96">
        <f>IF('[7]Scenario 2'!$E32&gt;0,'[7]Scenario 2'!$E32,0)</f>
        <v>0</v>
      </c>
      <c r="J35" s="96">
        <f>IF('[7]Scenario 2'!$E32&lt;=0,'[7]Scenario 2'!$E32,0)</f>
        <v>-20</v>
      </c>
    </row>
    <row r="36" spans="1:41" x14ac:dyDescent="0.35">
      <c r="A36" s="97">
        <v>44866</v>
      </c>
      <c r="B36" s="96">
        <f>'[7]Scenario 2'!B33</f>
        <v>214.3</v>
      </c>
      <c r="C36" s="96">
        <f>'[7]Scenario 2'!C33</f>
        <v>82</v>
      </c>
      <c r="D36" s="96">
        <f>'[7]Scenario 2'!D33</f>
        <v>80</v>
      </c>
      <c r="E36" s="96">
        <f>'[7]Scenario 2'!F33</f>
        <v>61.74</v>
      </c>
      <c r="F36" s="96">
        <f>'[7]Scenario 2'!M33</f>
        <v>0</v>
      </c>
      <c r="G36" s="96">
        <f>'[7]Scenario 2'!N33</f>
        <v>9.44</v>
      </c>
      <c r="H36" s="96">
        <f t="shared" si="0"/>
        <v>223.74</v>
      </c>
      <c r="I36" s="96">
        <f>IF('[7]Scenario 2'!$E33&gt;0,'[7]Scenario 2'!$E33,0)</f>
        <v>0</v>
      </c>
      <c r="J36" s="96">
        <f>IF('[7]Scenario 2'!$E33&lt;=0,'[7]Scenario 2'!$E33,0)</f>
        <v>0</v>
      </c>
    </row>
    <row r="37" spans="1:41" x14ac:dyDescent="0.35">
      <c r="A37" s="97">
        <v>44867</v>
      </c>
      <c r="B37" s="96">
        <f>'[7]Scenario 2'!B34</f>
        <v>198.4</v>
      </c>
      <c r="C37" s="96">
        <f>'[7]Scenario 2'!C34</f>
        <v>73</v>
      </c>
      <c r="D37" s="96">
        <f>'[7]Scenario 2'!D34</f>
        <v>84</v>
      </c>
      <c r="E37" s="96">
        <f>'[7]Scenario 2'!F34</f>
        <v>51.2</v>
      </c>
      <c r="F37" s="96">
        <f>'[7]Scenario 2'!M34</f>
        <v>0</v>
      </c>
      <c r="G37" s="96">
        <f>'[7]Scenario 2'!N34</f>
        <v>9.8000000000000007</v>
      </c>
      <c r="H37" s="96">
        <f t="shared" si="0"/>
        <v>208.20000000000002</v>
      </c>
      <c r="I37" s="96">
        <f>IF('[7]Scenario 2'!$E34&gt;0,'[7]Scenario 2'!$E34,0)</f>
        <v>0</v>
      </c>
      <c r="J37" s="96">
        <f>IF('[7]Scenario 2'!$E34&lt;=0,'[7]Scenario 2'!$E34,0)</f>
        <v>0</v>
      </c>
    </row>
    <row r="38" spans="1:41" x14ac:dyDescent="0.35">
      <c r="A38" s="97">
        <v>44868</v>
      </c>
      <c r="B38" s="96">
        <f>'[7]Scenario 2'!B35</f>
        <v>183.9</v>
      </c>
      <c r="C38" s="96">
        <f>'[7]Scenario 2'!C35</f>
        <v>78</v>
      </c>
      <c r="D38" s="96">
        <f>'[7]Scenario 2'!D35</f>
        <v>77</v>
      </c>
      <c r="E38" s="96">
        <f>'[7]Scenario 2'!F35</f>
        <v>38.83</v>
      </c>
      <c r="F38" s="96">
        <f>'[7]Scenario 2'!M35</f>
        <v>0</v>
      </c>
      <c r="G38" s="96">
        <f>'[7]Scenario 2'!N35</f>
        <v>9.93</v>
      </c>
      <c r="H38" s="96">
        <f t="shared" si="0"/>
        <v>193.83</v>
      </c>
      <c r="I38" s="96">
        <f>IF('[7]Scenario 2'!$E35&gt;0,'[7]Scenario 2'!$E35,0)</f>
        <v>0</v>
      </c>
      <c r="J38" s="96">
        <f>IF('[7]Scenario 2'!$E35&lt;=0,'[7]Scenario 2'!$E35,0)</f>
        <v>0</v>
      </c>
      <c r="AF38" s="10"/>
      <c r="AG38" s="7"/>
      <c r="AI38" s="15"/>
      <c r="AO38" s="15"/>
    </row>
    <row r="39" spans="1:41" x14ac:dyDescent="0.35">
      <c r="A39" s="97">
        <v>44869</v>
      </c>
      <c r="B39" s="96">
        <f>'[7]Scenario 2'!B36</f>
        <v>154.5</v>
      </c>
      <c r="C39" s="96">
        <f>'[7]Scenario 2'!C36</f>
        <v>87</v>
      </c>
      <c r="D39" s="96">
        <f>'[7]Scenario 2'!D36</f>
        <v>80</v>
      </c>
      <c r="E39" s="96">
        <f>'[7]Scenario 2'!F36</f>
        <v>4</v>
      </c>
      <c r="F39" s="96">
        <f>'[7]Scenario 2'!M36</f>
        <v>0</v>
      </c>
      <c r="G39" s="96">
        <f>'[7]Scenario 2'!N36</f>
        <v>6.5</v>
      </c>
      <c r="H39" s="96">
        <f t="shared" si="0"/>
        <v>171</v>
      </c>
      <c r="I39" s="96">
        <f>IF('[7]Scenario 2'!$E36&gt;0,'[7]Scenario 2'!$E36,0)</f>
        <v>0</v>
      </c>
      <c r="J39" s="96">
        <f>IF('[7]Scenario 2'!$E36&lt;=0,'[7]Scenario 2'!$E36,0)</f>
        <v>-10</v>
      </c>
      <c r="N39" t="s">
        <v>331</v>
      </c>
      <c r="V39" t="s">
        <v>332</v>
      </c>
      <c r="AF39" s="10"/>
      <c r="AG39" s="7"/>
      <c r="AI39" s="15"/>
      <c r="AO39" s="15"/>
    </row>
    <row r="40" spans="1:41" ht="42" x14ac:dyDescent="0.35">
      <c r="A40" s="97">
        <v>44870</v>
      </c>
      <c r="B40" s="96">
        <f>'[7]Scenario 2'!B37</f>
        <v>175</v>
      </c>
      <c r="C40" s="96">
        <f>'[7]Scenario 2'!C37</f>
        <v>90</v>
      </c>
      <c r="D40" s="96">
        <f>'[7]Scenario 2'!D37</f>
        <v>81</v>
      </c>
      <c r="E40" s="96">
        <f>'[7]Scenario 2'!F37</f>
        <v>10.5</v>
      </c>
      <c r="F40" s="96">
        <f>'[7]Scenario 2'!M37</f>
        <v>0</v>
      </c>
      <c r="G40" s="96">
        <f>'[7]Scenario 2'!N37</f>
        <v>6.5</v>
      </c>
      <c r="H40" s="96">
        <f t="shared" si="0"/>
        <v>181.5</v>
      </c>
      <c r="I40" s="96">
        <f>IF('[7]Scenario 2'!$E37&gt;0,'[7]Scenario 2'!$E37,0)</f>
        <v>0</v>
      </c>
      <c r="J40" s="96">
        <f>IF('[7]Scenario 2'!$E37&lt;=0,'[7]Scenario 2'!$E37,0)</f>
        <v>0</v>
      </c>
      <c r="N40" s="91" t="s">
        <v>217</v>
      </c>
      <c r="O40" s="91" t="s">
        <v>218</v>
      </c>
      <c r="P40" s="91" t="s">
        <v>219</v>
      </c>
      <c r="V40" s="91" t="s">
        <v>220</v>
      </c>
      <c r="W40" s="91" t="s">
        <v>218</v>
      </c>
      <c r="X40" s="91" t="s">
        <v>219</v>
      </c>
      <c r="AF40" s="10"/>
      <c r="AG40" s="7"/>
      <c r="AI40" s="15"/>
      <c r="AO40" s="15"/>
    </row>
    <row r="41" spans="1:41" x14ac:dyDescent="0.35">
      <c r="A41" s="97">
        <v>44871</v>
      </c>
      <c r="B41" s="96">
        <f>'[7]Scenario 2'!B38</f>
        <v>198.6</v>
      </c>
      <c r="C41" s="96">
        <f>'[7]Scenario 2'!C38</f>
        <v>86</v>
      </c>
      <c r="D41" s="96">
        <f>'[7]Scenario 2'!D38</f>
        <v>78</v>
      </c>
      <c r="E41" s="96">
        <f>'[7]Scenario 2'!F38</f>
        <v>41.1</v>
      </c>
      <c r="F41" s="96">
        <f>'[7]Scenario 2'!M38</f>
        <v>0</v>
      </c>
      <c r="G41" s="96">
        <f>'[7]Scenario 2'!N38</f>
        <v>6.5</v>
      </c>
      <c r="H41" s="96">
        <f t="shared" si="0"/>
        <v>205.1</v>
      </c>
      <c r="I41" s="96">
        <f>IF('[7]Scenario 2'!$E38&gt;0,'[7]Scenario 2'!$E38,0)</f>
        <v>0</v>
      </c>
      <c r="J41" s="96">
        <f>IF('[7]Scenario 2'!$E38&lt;=0,'[7]Scenario 2'!$E38,0)</f>
        <v>0</v>
      </c>
      <c r="N41" s="75" t="s">
        <v>4</v>
      </c>
      <c r="O41" s="75">
        <v>30.133571012913148</v>
      </c>
      <c r="P41" s="75">
        <v>27.4</v>
      </c>
      <c r="V41" s="75" t="s">
        <v>79</v>
      </c>
      <c r="W41" s="75">
        <f>AB41/1000</f>
        <v>15.55</v>
      </c>
      <c r="X41" s="75">
        <v>15.5</v>
      </c>
      <c r="AA41" t="s">
        <v>79</v>
      </c>
      <c r="AB41" s="10">
        <f>SUM(C5:C186)</f>
        <v>15550</v>
      </c>
      <c r="AF41" s="10"/>
      <c r="AG41" s="7"/>
      <c r="AI41" s="15"/>
      <c r="AO41" s="15"/>
    </row>
    <row r="42" spans="1:41" x14ac:dyDescent="0.35">
      <c r="A42" s="97">
        <v>44872</v>
      </c>
      <c r="B42" s="96">
        <f>'[7]Scenario 2'!B39</f>
        <v>229.5</v>
      </c>
      <c r="C42" s="96">
        <f>'[7]Scenario 2'!C39</f>
        <v>88</v>
      </c>
      <c r="D42" s="96">
        <f>'[7]Scenario 2'!D39</f>
        <v>79</v>
      </c>
      <c r="E42" s="96">
        <f>'[7]Scenario 2'!F39</f>
        <v>65.540000000000006</v>
      </c>
      <c r="F42" s="96">
        <f>'[7]Scenario 2'!M39</f>
        <v>0</v>
      </c>
      <c r="G42" s="96">
        <f>'[7]Scenario 2'!N39</f>
        <v>3.04</v>
      </c>
      <c r="H42" s="96">
        <f t="shared" si="0"/>
        <v>232.54</v>
      </c>
      <c r="I42" s="96">
        <f>IF('[7]Scenario 2'!$E39&gt;0,'[7]Scenario 2'!$E39,0)</f>
        <v>0</v>
      </c>
      <c r="J42" s="96">
        <f>IF('[7]Scenario 2'!$E39&lt;=0,'[7]Scenario 2'!$E39,0)</f>
        <v>0</v>
      </c>
      <c r="N42" s="75" t="s">
        <v>221</v>
      </c>
      <c r="O42" s="75">
        <v>3.8621066852730932</v>
      </c>
      <c r="P42" s="75">
        <v>3.8</v>
      </c>
      <c r="V42" s="75" t="s">
        <v>38</v>
      </c>
      <c r="W42" s="75">
        <f>AB42/1000</f>
        <v>15.774669999999999</v>
      </c>
      <c r="X42" s="75">
        <v>15.7</v>
      </c>
      <c r="AA42" t="s">
        <v>38</v>
      </c>
      <c r="AB42" s="10">
        <f>SUM(D5:D186)</f>
        <v>15774.669999999998</v>
      </c>
      <c r="AF42" s="10"/>
      <c r="AG42" s="7"/>
      <c r="AI42" s="15"/>
      <c r="AO42" s="15"/>
    </row>
    <row r="43" spans="1:41" x14ac:dyDescent="0.35">
      <c r="A43" s="97">
        <v>44873</v>
      </c>
      <c r="B43" s="96">
        <f>'[7]Scenario 2'!B40</f>
        <v>288</v>
      </c>
      <c r="C43" s="96">
        <f>'[7]Scenario 2'!C40</f>
        <v>86</v>
      </c>
      <c r="D43" s="96">
        <f>'[7]Scenario 2'!D40</f>
        <v>93.53</v>
      </c>
      <c r="E43" s="96">
        <f>'[7]Scenario 2'!F40</f>
        <v>70</v>
      </c>
      <c r="F43" s="96">
        <f>'[7]Scenario 2'!M40</f>
        <v>38.47</v>
      </c>
      <c r="G43" s="96">
        <f>'[7]Scenario 2'!N40</f>
        <v>0</v>
      </c>
      <c r="H43" s="96">
        <f t="shared" si="0"/>
        <v>288</v>
      </c>
      <c r="I43" s="96">
        <f>IF('[7]Scenario 2'!$E40&gt;0,'[7]Scenario 2'!$E40,0)</f>
        <v>0</v>
      </c>
      <c r="J43" s="96">
        <f>IF('[7]Scenario 2'!$E40&lt;=0,'[7]Scenario 2'!$E40,0)</f>
        <v>0</v>
      </c>
      <c r="N43" s="75" t="s">
        <v>5</v>
      </c>
      <c r="O43" s="75">
        <v>8.5403752662382715</v>
      </c>
      <c r="P43" s="75">
        <v>7.8</v>
      </c>
      <c r="V43" s="75" t="s">
        <v>12</v>
      </c>
      <c r="W43" s="75">
        <f>AB43/1000</f>
        <v>15.226919999999991</v>
      </c>
      <c r="X43" s="75">
        <v>10.7</v>
      </c>
      <c r="AA43" t="s">
        <v>12</v>
      </c>
      <c r="AB43" s="10">
        <f>SUM(E5:E186)</f>
        <v>15226.919999999991</v>
      </c>
      <c r="AG43" s="7"/>
    </row>
    <row r="44" spans="1:41" x14ac:dyDescent="0.35">
      <c r="A44" s="97">
        <v>44874</v>
      </c>
      <c r="B44" s="96">
        <f>'[7]Scenario 2'!B41</f>
        <v>267.89999999999998</v>
      </c>
      <c r="C44" s="96">
        <f>'[7]Scenario 2'!C41</f>
        <v>85</v>
      </c>
      <c r="D44" s="96">
        <f>'[7]Scenario 2'!D41</f>
        <v>89</v>
      </c>
      <c r="E44" s="96">
        <f>'[7]Scenario 2'!F41</f>
        <v>70</v>
      </c>
      <c r="F44" s="96">
        <f>'[7]Scenario 2'!M41</f>
        <v>23.9</v>
      </c>
      <c r="G44" s="96">
        <f>'[7]Scenario 2'!N41</f>
        <v>0</v>
      </c>
      <c r="H44" s="96">
        <f t="shared" si="0"/>
        <v>267.89999999999998</v>
      </c>
      <c r="I44" s="96">
        <f>IF('[7]Scenario 2'!$E41&gt;0,'[7]Scenario 2'!$E41,0)</f>
        <v>0</v>
      </c>
      <c r="J44" s="96">
        <f>IF('[7]Scenario 2'!$E41&lt;=0,'[7]Scenario 2'!$E41,0)</f>
        <v>0</v>
      </c>
      <c r="N44" s="76" t="s">
        <v>6</v>
      </c>
      <c r="O44" s="76">
        <v>3.6234979368733566</v>
      </c>
      <c r="P44" s="76">
        <v>3.5</v>
      </c>
      <c r="V44" s="76" t="s">
        <v>222</v>
      </c>
      <c r="W44" s="76">
        <f>AB44/1000</f>
        <v>3.2259999999999997E-2</v>
      </c>
      <c r="X44" s="76">
        <v>0.2</v>
      </c>
      <c r="AA44" t="s">
        <v>223</v>
      </c>
      <c r="AB44" s="10">
        <f>SUM(I5:I186)</f>
        <v>32.26</v>
      </c>
    </row>
    <row r="45" spans="1:41" x14ac:dyDescent="0.35">
      <c r="A45" s="97">
        <v>44875</v>
      </c>
      <c r="B45" s="96">
        <f>'[7]Scenario 2'!B42</f>
        <v>283.89999999999998</v>
      </c>
      <c r="C45" s="96">
        <f>'[7]Scenario 2'!C42</f>
        <v>84</v>
      </c>
      <c r="D45" s="96">
        <f>'[7]Scenario 2'!D42</f>
        <v>93.32</v>
      </c>
      <c r="E45" s="96">
        <f>'[7]Scenario 2'!F42</f>
        <v>70</v>
      </c>
      <c r="F45" s="96">
        <f>'[7]Scenario 2'!M42</f>
        <v>36.58</v>
      </c>
      <c r="G45" s="96">
        <f>'[7]Scenario 2'!N42</f>
        <v>0</v>
      </c>
      <c r="H45" s="96">
        <f t="shared" si="0"/>
        <v>283.89999999999998</v>
      </c>
      <c r="I45" s="96">
        <f>IF('[7]Scenario 2'!$E42&gt;0,'[7]Scenario 2'!$E42,0)</f>
        <v>0</v>
      </c>
      <c r="J45" s="96">
        <f>IF('[7]Scenario 2'!$E42&lt;=0,'[7]Scenario 2'!$E42,0)</f>
        <v>0</v>
      </c>
      <c r="N45" s="76" t="s">
        <v>224</v>
      </c>
      <c r="O45" s="76">
        <f>T45</f>
        <v>0.83796000000000004</v>
      </c>
      <c r="P45" s="76">
        <v>0.5</v>
      </c>
      <c r="R45" t="s">
        <v>225</v>
      </c>
      <c r="S45">
        <f>SUMIF(J5:J186,"&lt;0")*-1</f>
        <v>837.96</v>
      </c>
      <c r="T45" s="7">
        <f>S45/1000</f>
        <v>0.83796000000000004</v>
      </c>
      <c r="V45" s="76" t="s">
        <v>192</v>
      </c>
      <c r="W45" s="76">
        <f>(AB45/1000)-T46</f>
        <v>0.41352999999999995</v>
      </c>
      <c r="X45" s="76">
        <v>0.8</v>
      </c>
      <c r="AA45" t="s">
        <v>14</v>
      </c>
      <c r="AB45" s="10">
        <f>SUM(F5:F186)</f>
        <v>2292.3099999999995</v>
      </c>
    </row>
    <row r="46" spans="1:41" x14ac:dyDescent="0.35">
      <c r="A46" s="97">
        <v>44876</v>
      </c>
      <c r="B46" s="96">
        <f>'[7]Scenario 2'!B43</f>
        <v>228.2</v>
      </c>
      <c r="C46" s="96">
        <f>'[7]Scenario 2'!C43</f>
        <v>84</v>
      </c>
      <c r="D46" s="96">
        <f>'[7]Scenario 2'!D43</f>
        <v>88</v>
      </c>
      <c r="E46" s="96">
        <f>'[7]Scenario 2'!F43</f>
        <v>69.739999999999995</v>
      </c>
      <c r="F46" s="96">
        <f>'[7]Scenario 2'!M43</f>
        <v>0</v>
      </c>
      <c r="G46" s="96">
        <f>'[7]Scenario 2'!N43</f>
        <v>13.54</v>
      </c>
      <c r="H46" s="96">
        <f t="shared" si="0"/>
        <v>241.73999999999998</v>
      </c>
      <c r="I46" s="96">
        <f>IF('[7]Scenario 2'!$E43&gt;0,'[7]Scenario 2'!$E43,0)</f>
        <v>0</v>
      </c>
      <c r="J46" s="96">
        <f>IF('[7]Scenario 2'!$E43&lt;=0,'[7]Scenario 2'!$E43,0)</f>
        <v>0</v>
      </c>
      <c r="N46" s="116" t="s">
        <v>112</v>
      </c>
      <c r="O46" s="116">
        <f>SUM(O41:O45)</f>
        <v>46.997510901297872</v>
      </c>
      <c r="P46" s="116">
        <v>43.2</v>
      </c>
      <c r="R46" t="s">
        <v>226</v>
      </c>
      <c r="S46" s="10">
        <f>SUM(G5:G186)</f>
        <v>1878.7799999999997</v>
      </c>
      <c r="T46" s="7">
        <f>S46/1000</f>
        <v>1.8787799999999997</v>
      </c>
      <c r="V46" s="116" t="s">
        <v>112</v>
      </c>
      <c r="W46" s="116">
        <f>SUM(W41:W45)</f>
        <v>46.997379999999993</v>
      </c>
      <c r="X46" s="116">
        <v>42.8</v>
      </c>
      <c r="Z46" s="7"/>
    </row>
    <row r="47" spans="1:41" x14ac:dyDescent="0.35">
      <c r="A47" s="97">
        <v>44877</v>
      </c>
      <c r="B47" s="96">
        <f>'[7]Scenario 2'!B44</f>
        <v>215.3</v>
      </c>
      <c r="C47" s="96">
        <f>'[7]Scenario 2'!C44</f>
        <v>84</v>
      </c>
      <c r="D47" s="96">
        <f>'[7]Scenario 2'!D44</f>
        <v>86</v>
      </c>
      <c r="E47" s="96">
        <f>'[7]Scenario 2'!F44</f>
        <v>64.489999999999995</v>
      </c>
      <c r="F47" s="96">
        <f>'[7]Scenario 2'!M44</f>
        <v>0</v>
      </c>
      <c r="G47" s="96">
        <f>'[7]Scenario 2'!N44</f>
        <v>19.190000000000001</v>
      </c>
      <c r="H47" s="96">
        <f t="shared" si="0"/>
        <v>234.49</v>
      </c>
      <c r="I47" s="96">
        <f>IF('[7]Scenario 2'!$E44&gt;0,'[7]Scenario 2'!$E44,0)</f>
        <v>0</v>
      </c>
      <c r="J47" s="96">
        <f>IF('[7]Scenario 2'!$E44&lt;=0,'[7]Scenario 2'!$E44,0)</f>
        <v>0</v>
      </c>
    </row>
    <row r="48" spans="1:41" x14ac:dyDescent="0.35">
      <c r="A48" s="97">
        <v>44878</v>
      </c>
      <c r="B48" s="96">
        <f>'[7]Scenario 2'!B45</f>
        <v>234.3</v>
      </c>
      <c r="C48" s="96">
        <f>'[7]Scenario 2'!C45</f>
        <v>84</v>
      </c>
      <c r="D48" s="96">
        <f>'[7]Scenario 2'!D45</f>
        <v>80</v>
      </c>
      <c r="E48" s="96">
        <f>'[7]Scenario 2'!F45</f>
        <v>70</v>
      </c>
      <c r="F48" s="96">
        <f>'[7]Scenario 2'!M45</f>
        <v>0.3</v>
      </c>
      <c r="G48" s="96">
        <f>'[7]Scenario 2'!N45</f>
        <v>0</v>
      </c>
      <c r="H48" s="96">
        <f t="shared" si="0"/>
        <v>234.3</v>
      </c>
      <c r="I48" s="96">
        <f>IF('[7]Scenario 2'!$E45&gt;0,'[7]Scenario 2'!$E45,0)</f>
        <v>0</v>
      </c>
      <c r="J48" s="96">
        <f>IF('[7]Scenario 2'!$E45&lt;=0,'[7]Scenario 2'!$E45,0)</f>
        <v>0</v>
      </c>
    </row>
    <row r="49" spans="1:37" x14ac:dyDescent="0.35">
      <c r="A49" s="97">
        <v>44879</v>
      </c>
      <c r="B49" s="96">
        <f>'[7]Scenario 2'!B46</f>
        <v>264.39999999999998</v>
      </c>
      <c r="C49" s="96">
        <f>'[7]Scenario 2'!C46</f>
        <v>84</v>
      </c>
      <c r="D49" s="96">
        <f>'[7]Scenario 2'!D46</f>
        <v>84</v>
      </c>
      <c r="E49" s="96">
        <f>'[7]Scenario 2'!F46</f>
        <v>70</v>
      </c>
      <c r="F49" s="96">
        <f>'[7]Scenario 2'!M46</f>
        <v>26.4</v>
      </c>
      <c r="G49" s="96">
        <f>'[7]Scenario 2'!N46</f>
        <v>0</v>
      </c>
      <c r="H49" s="96">
        <f t="shared" si="0"/>
        <v>264.39999999999998</v>
      </c>
      <c r="I49" s="96">
        <f>IF('[7]Scenario 2'!$E46&gt;0,'[7]Scenario 2'!$E46,0)</f>
        <v>0</v>
      </c>
      <c r="J49" s="96">
        <f>IF('[7]Scenario 2'!$E46&lt;=0,'[7]Scenario 2'!$E46,0)</f>
        <v>0</v>
      </c>
    </row>
    <row r="50" spans="1:37" x14ac:dyDescent="0.35">
      <c r="A50" s="97">
        <v>44880</v>
      </c>
      <c r="B50" s="96">
        <f>'[7]Scenario 2'!B47</f>
        <v>301</v>
      </c>
      <c r="C50" s="96">
        <f>'[7]Scenario 2'!C47</f>
        <v>87</v>
      </c>
      <c r="D50" s="96">
        <f>'[7]Scenario 2'!D47</f>
        <v>95</v>
      </c>
      <c r="E50" s="96">
        <f>'[7]Scenario 2'!F47</f>
        <v>76.319999999999993</v>
      </c>
      <c r="F50" s="96">
        <f>'[7]Scenario 2'!M47</f>
        <v>42.68</v>
      </c>
      <c r="G50" s="96">
        <f>'[7]Scenario 2'!N47</f>
        <v>0</v>
      </c>
      <c r="H50" s="96">
        <f t="shared" si="0"/>
        <v>301</v>
      </c>
      <c r="I50" s="96">
        <f>IF('[7]Scenario 2'!$E47&gt;0,'[7]Scenario 2'!$E47,0)</f>
        <v>0</v>
      </c>
      <c r="J50" s="96">
        <f>IF('[7]Scenario 2'!$E47&lt;=0,'[7]Scenario 2'!$E47,0)</f>
        <v>0</v>
      </c>
    </row>
    <row r="51" spans="1:37" x14ac:dyDescent="0.35">
      <c r="A51" s="97">
        <v>44881</v>
      </c>
      <c r="B51" s="96">
        <f>'[7]Scenario 2'!B48</f>
        <v>292.7</v>
      </c>
      <c r="C51" s="96">
        <f>'[7]Scenario 2'!C48</f>
        <v>82</v>
      </c>
      <c r="D51" s="96">
        <f>'[7]Scenario 2'!D48</f>
        <v>95</v>
      </c>
      <c r="E51" s="96">
        <f>'[7]Scenario 2'!F48</f>
        <v>74.23</v>
      </c>
      <c r="F51" s="96">
        <f>'[7]Scenario 2'!M48</f>
        <v>41.47</v>
      </c>
      <c r="G51" s="96">
        <f>'[7]Scenario 2'!N48</f>
        <v>0</v>
      </c>
      <c r="H51" s="96">
        <f t="shared" si="0"/>
        <v>292.7</v>
      </c>
      <c r="I51" s="96">
        <f>IF('[7]Scenario 2'!$E48&gt;0,'[7]Scenario 2'!$E48,0)</f>
        <v>0</v>
      </c>
      <c r="J51" s="96">
        <f>IF('[7]Scenario 2'!$E48&lt;=0,'[7]Scenario 2'!$E48,0)</f>
        <v>0</v>
      </c>
    </row>
    <row r="52" spans="1:37" x14ac:dyDescent="0.35">
      <c r="A52" s="97">
        <v>44882</v>
      </c>
      <c r="B52" s="96">
        <f>'[7]Scenario 2'!B49</f>
        <v>283.89999999999998</v>
      </c>
      <c r="C52" s="96">
        <f>'[7]Scenario 2'!C49</f>
        <v>82</v>
      </c>
      <c r="D52" s="96">
        <f>'[7]Scenario 2'!D49</f>
        <v>94.91</v>
      </c>
      <c r="E52" s="96">
        <f>'[7]Scenario 2'!F49</f>
        <v>70</v>
      </c>
      <c r="F52" s="96">
        <f>'[7]Scenario 2'!M49</f>
        <v>36.99</v>
      </c>
      <c r="G52" s="96">
        <f>'[7]Scenario 2'!N49</f>
        <v>0</v>
      </c>
      <c r="H52" s="96">
        <f t="shared" si="0"/>
        <v>283.89999999999998</v>
      </c>
      <c r="I52" s="96">
        <f>IF('[7]Scenario 2'!$E49&gt;0,'[7]Scenario 2'!$E49,0)</f>
        <v>0</v>
      </c>
      <c r="J52" s="96">
        <f>IF('[7]Scenario 2'!$E49&lt;=0,'[7]Scenario 2'!$E49,0)</f>
        <v>0</v>
      </c>
    </row>
    <row r="53" spans="1:37" x14ac:dyDescent="0.35">
      <c r="A53" s="97">
        <v>44883</v>
      </c>
      <c r="B53" s="96">
        <f>'[7]Scenario 2'!B50</f>
        <v>275.8</v>
      </c>
      <c r="C53" s="96">
        <f>'[7]Scenario 2'!C50</f>
        <v>83</v>
      </c>
      <c r="D53" s="96">
        <f>'[7]Scenario 2'!D50</f>
        <v>98</v>
      </c>
      <c r="E53" s="96">
        <f>'[7]Scenario 2'!F50</f>
        <v>70</v>
      </c>
      <c r="F53" s="96">
        <f>'[7]Scenario 2'!M50</f>
        <v>24.8</v>
      </c>
      <c r="G53" s="96">
        <f>'[7]Scenario 2'!N50</f>
        <v>0</v>
      </c>
      <c r="H53" s="96">
        <f t="shared" si="0"/>
        <v>275.8</v>
      </c>
      <c r="I53" s="96">
        <f>IF('[7]Scenario 2'!$E50&gt;0,'[7]Scenario 2'!$E50,0)</f>
        <v>0</v>
      </c>
      <c r="J53" s="96">
        <f>IF('[7]Scenario 2'!$E50&lt;=0,'[7]Scenario 2'!$E50,0)</f>
        <v>0</v>
      </c>
      <c r="AG53" s="7"/>
    </row>
    <row r="54" spans="1:37" x14ac:dyDescent="0.35">
      <c r="A54" s="97">
        <v>44884</v>
      </c>
      <c r="B54" s="96">
        <f>'[7]Scenario 2'!B51</f>
        <v>272</v>
      </c>
      <c r="C54" s="96">
        <f>'[7]Scenario 2'!C51</f>
        <v>83</v>
      </c>
      <c r="D54" s="96">
        <f>'[7]Scenario 2'!D51</f>
        <v>97</v>
      </c>
      <c r="E54" s="96">
        <f>'[7]Scenario 2'!F51</f>
        <v>70</v>
      </c>
      <c r="F54" s="96">
        <f>'[7]Scenario 2'!M51</f>
        <v>22</v>
      </c>
      <c r="G54" s="96">
        <f>'[7]Scenario 2'!N51</f>
        <v>0</v>
      </c>
      <c r="H54" s="96">
        <f t="shared" si="0"/>
        <v>272</v>
      </c>
      <c r="I54" s="96">
        <f>IF('[7]Scenario 2'!$E51&gt;0,'[7]Scenario 2'!$E51,0)</f>
        <v>0</v>
      </c>
      <c r="J54" s="96">
        <f>IF('[7]Scenario 2'!$E51&lt;=0,'[7]Scenario 2'!$E51,0)</f>
        <v>0</v>
      </c>
      <c r="AG54" s="7"/>
      <c r="AK54" s="7"/>
    </row>
    <row r="55" spans="1:37" x14ac:dyDescent="0.35">
      <c r="A55" s="97">
        <v>44885</v>
      </c>
      <c r="B55" s="96">
        <f>'[7]Scenario 2'!B52</f>
        <v>252.9</v>
      </c>
      <c r="C55" s="96">
        <f>'[7]Scenario 2'!C52</f>
        <v>86</v>
      </c>
      <c r="D55" s="96">
        <f>'[7]Scenario 2'!D52</f>
        <v>97</v>
      </c>
      <c r="E55" s="96">
        <f>'[7]Scenario 2'!F52</f>
        <v>70</v>
      </c>
      <c r="F55" s="96">
        <f>'[7]Scenario 2'!M52</f>
        <v>0</v>
      </c>
      <c r="G55" s="96">
        <f>'[7]Scenario 2'!N52</f>
        <v>0.1</v>
      </c>
      <c r="H55" s="96">
        <f t="shared" si="0"/>
        <v>253</v>
      </c>
      <c r="I55" s="96">
        <f>IF('[7]Scenario 2'!$E52&gt;0,'[7]Scenario 2'!$E52,0)</f>
        <v>0</v>
      </c>
      <c r="J55" s="96">
        <f>IF('[7]Scenario 2'!$E52&lt;=0,'[7]Scenario 2'!$E52,0)</f>
        <v>0</v>
      </c>
      <c r="AF55" s="10"/>
      <c r="AG55" s="7"/>
    </row>
    <row r="56" spans="1:37" x14ac:dyDescent="0.35">
      <c r="A56" s="97">
        <v>44886</v>
      </c>
      <c r="B56" s="96">
        <f>'[7]Scenario 2'!B53</f>
        <v>271.10000000000002</v>
      </c>
      <c r="C56" s="96">
        <f>'[7]Scenario 2'!C53</f>
        <v>87</v>
      </c>
      <c r="D56" s="96">
        <f>'[7]Scenario 2'!D53</f>
        <v>98</v>
      </c>
      <c r="E56" s="96">
        <f>'[7]Scenario 2'!F53</f>
        <v>70</v>
      </c>
      <c r="F56" s="96">
        <f>'[7]Scenario 2'!M53</f>
        <v>16.100000000000001</v>
      </c>
      <c r="G56" s="96">
        <f>'[7]Scenario 2'!N53</f>
        <v>0</v>
      </c>
      <c r="H56" s="96">
        <f t="shared" si="0"/>
        <v>271.10000000000002</v>
      </c>
      <c r="I56" s="96">
        <f>IF('[7]Scenario 2'!$E53&gt;0,'[7]Scenario 2'!$E53,0)</f>
        <v>0</v>
      </c>
      <c r="J56" s="96">
        <f>IF('[7]Scenario 2'!$E53&lt;=0,'[7]Scenario 2'!$E53,0)</f>
        <v>0</v>
      </c>
      <c r="AG56" s="7"/>
    </row>
    <row r="57" spans="1:37" x14ac:dyDescent="0.35">
      <c r="A57" s="97">
        <v>44887</v>
      </c>
      <c r="B57" s="96">
        <f>'[7]Scenario 2'!B54</f>
        <v>281.10000000000002</v>
      </c>
      <c r="C57" s="96">
        <f>'[7]Scenario 2'!C54</f>
        <v>82</v>
      </c>
      <c r="D57" s="96">
        <f>'[7]Scenario 2'!D54</f>
        <v>96</v>
      </c>
      <c r="E57" s="96">
        <f>'[7]Scenario 2'!F54</f>
        <v>70.33</v>
      </c>
      <c r="F57" s="96">
        <f>'[7]Scenario 2'!M54</f>
        <v>32.770000000000003</v>
      </c>
      <c r="G57" s="96">
        <f>'[7]Scenario 2'!N54</f>
        <v>0</v>
      </c>
      <c r="H57" s="96">
        <f t="shared" si="0"/>
        <v>281.10000000000002</v>
      </c>
      <c r="I57" s="96">
        <f>IF('[7]Scenario 2'!$E54&gt;0,'[7]Scenario 2'!$E54,0)</f>
        <v>0</v>
      </c>
      <c r="J57" s="96">
        <f>IF('[7]Scenario 2'!$E54&lt;=0,'[7]Scenario 2'!$E54,0)</f>
        <v>0</v>
      </c>
      <c r="N57" t="s">
        <v>333</v>
      </c>
    </row>
    <row r="58" spans="1:37" x14ac:dyDescent="0.35">
      <c r="A58" s="97">
        <v>44888</v>
      </c>
      <c r="B58" s="96">
        <f>'[7]Scenario 2'!B55</f>
        <v>292.89999999999998</v>
      </c>
      <c r="C58" s="96">
        <f>'[7]Scenario 2'!C55</f>
        <v>84</v>
      </c>
      <c r="D58" s="96">
        <f>'[7]Scenario 2'!D55</f>
        <v>100</v>
      </c>
      <c r="E58" s="96">
        <f>'[7]Scenario 2'!F55</f>
        <v>72.95</v>
      </c>
      <c r="F58" s="96">
        <f>'[7]Scenario 2'!M55</f>
        <v>35.94</v>
      </c>
      <c r="G58" s="96">
        <f>'[7]Scenario 2'!N55</f>
        <v>0</v>
      </c>
      <c r="H58" s="96">
        <f t="shared" si="0"/>
        <v>292.89999999999998</v>
      </c>
      <c r="I58" s="96">
        <f>IF('[7]Scenario 2'!$E55&gt;0,'[7]Scenario 2'!$E55,0)</f>
        <v>0</v>
      </c>
      <c r="J58" s="96">
        <f>IF('[7]Scenario 2'!$E55&lt;=0,'[7]Scenario 2'!$E55,0)</f>
        <v>0</v>
      </c>
      <c r="O58" s="36" t="s">
        <v>233</v>
      </c>
      <c r="Q58" t="s">
        <v>234</v>
      </c>
    </row>
    <row r="59" spans="1:37" ht="28" x14ac:dyDescent="0.35">
      <c r="A59" s="97">
        <v>44889</v>
      </c>
      <c r="B59" s="96">
        <f>'[7]Scenario 2'!B56</f>
        <v>312.5</v>
      </c>
      <c r="C59" s="96">
        <f>'[7]Scenario 2'!C56</f>
        <v>85</v>
      </c>
      <c r="D59" s="96">
        <f>'[7]Scenario 2'!D56</f>
        <v>97</v>
      </c>
      <c r="E59" s="96">
        <f>'[7]Scenario 2'!F56</f>
        <v>88.45</v>
      </c>
      <c r="F59" s="96">
        <f>'[7]Scenario 2'!M56</f>
        <v>42.05</v>
      </c>
      <c r="G59" s="96">
        <f>'[7]Scenario 2'!N56</f>
        <v>0</v>
      </c>
      <c r="H59" s="96">
        <f t="shared" si="0"/>
        <v>312.5</v>
      </c>
      <c r="I59" s="96">
        <f>IF('[7]Scenario 2'!$E56&gt;0,'[7]Scenario 2'!$E56,0)</f>
        <v>0</v>
      </c>
      <c r="J59" s="96">
        <f>IF('[7]Scenario 2'!$E56&lt;=0,'[7]Scenario 2'!$E56,0)</f>
        <v>0</v>
      </c>
      <c r="N59" s="91" t="s">
        <v>220</v>
      </c>
      <c r="O59" s="91" t="s">
        <v>229</v>
      </c>
      <c r="P59" s="91" t="s">
        <v>220</v>
      </c>
      <c r="Q59" s="91" t="s">
        <v>235</v>
      </c>
    </row>
    <row r="60" spans="1:37" x14ac:dyDescent="0.35">
      <c r="A60" s="97">
        <v>44890</v>
      </c>
      <c r="B60" s="96">
        <f>'[7]Scenario 2'!B57</f>
        <v>356.4</v>
      </c>
      <c r="C60" s="96">
        <f>'[7]Scenario 2'!C57</f>
        <v>87</v>
      </c>
      <c r="D60" s="96">
        <f>'[7]Scenario 2'!D57</f>
        <v>99</v>
      </c>
      <c r="E60" s="96">
        <f>'[7]Scenario 2'!F57</f>
        <v>120</v>
      </c>
      <c r="F60" s="96">
        <f>'[7]Scenario 2'!M57</f>
        <v>50.4</v>
      </c>
      <c r="G60" s="96">
        <f>'[7]Scenario 2'!N57</f>
        <v>0</v>
      </c>
      <c r="H60" s="96">
        <f t="shared" si="0"/>
        <v>356.4</v>
      </c>
      <c r="I60" s="96">
        <f>IF('[7]Scenario 2'!$E57&gt;0,'[7]Scenario 2'!$E57,0)</f>
        <v>0</v>
      </c>
      <c r="J60" s="96">
        <f>IF('[7]Scenario 2'!$E57&lt;=0,'[7]Scenario 2'!$E57,0)</f>
        <v>0</v>
      </c>
      <c r="N60" s="75" t="s">
        <v>79</v>
      </c>
      <c r="O60" s="75">
        <f>C66</f>
        <v>87</v>
      </c>
      <c r="P60" s="75" t="s">
        <v>79</v>
      </c>
      <c r="Q60" s="75">
        <f>C85</f>
        <v>85</v>
      </c>
      <c r="R60" s="28"/>
      <c r="S60" s="28"/>
    </row>
    <row r="61" spans="1:37" x14ac:dyDescent="0.35">
      <c r="A61" s="97">
        <v>44891</v>
      </c>
      <c r="B61" s="96">
        <f>'[7]Scenario 2'!B58</f>
        <v>364</v>
      </c>
      <c r="C61" s="96">
        <f>'[7]Scenario 2'!C58</f>
        <v>88</v>
      </c>
      <c r="D61" s="96">
        <f>'[7]Scenario 2'!D58</f>
        <v>99</v>
      </c>
      <c r="E61" s="96">
        <f>'[7]Scenario 2'!F58</f>
        <v>120</v>
      </c>
      <c r="F61" s="96">
        <f>'[7]Scenario 2'!M58</f>
        <v>57.01</v>
      </c>
      <c r="G61" s="96">
        <f>'[7]Scenario 2'!N58</f>
        <v>0</v>
      </c>
      <c r="H61" s="96">
        <f t="shared" si="0"/>
        <v>364</v>
      </c>
      <c r="I61" s="96">
        <f>IF('[7]Scenario 2'!$E58&gt;0,'[7]Scenario 2'!$E58,0)</f>
        <v>0</v>
      </c>
      <c r="J61" s="96">
        <f>IF('[7]Scenario 2'!$E58&lt;=0,'[7]Scenario 2'!$E58,0)</f>
        <v>0</v>
      </c>
      <c r="N61" s="75" t="s">
        <v>38</v>
      </c>
      <c r="O61" s="75">
        <f>D66</f>
        <v>108.93</v>
      </c>
      <c r="P61" s="75" t="s">
        <v>38</v>
      </c>
      <c r="Q61" s="75">
        <f>D85</f>
        <v>120</v>
      </c>
      <c r="R61" s="28"/>
      <c r="S61" s="28"/>
    </row>
    <row r="62" spans="1:37" x14ac:dyDescent="0.35">
      <c r="A62" s="97">
        <v>44892</v>
      </c>
      <c r="B62" s="96">
        <f>'[7]Scenario 2'!B59</f>
        <v>376.2</v>
      </c>
      <c r="C62" s="96">
        <f>'[7]Scenario 2'!C59</f>
        <v>87</v>
      </c>
      <c r="D62" s="96">
        <f>'[7]Scenario 2'!D59</f>
        <v>99</v>
      </c>
      <c r="E62" s="96">
        <f>'[7]Scenario 2'!F59</f>
        <v>120</v>
      </c>
      <c r="F62" s="96">
        <f>'[7]Scenario 2'!M59</f>
        <v>70.209999999999994</v>
      </c>
      <c r="G62" s="96">
        <f>'[7]Scenario 2'!N59</f>
        <v>0</v>
      </c>
      <c r="H62" s="96">
        <f t="shared" si="0"/>
        <v>376.2</v>
      </c>
      <c r="I62" s="96">
        <f>IF('[7]Scenario 2'!$E59&gt;0,'[7]Scenario 2'!$E59,0)</f>
        <v>0</v>
      </c>
      <c r="J62" s="96">
        <f>IF('[7]Scenario 2'!$E59&lt;=0,'[7]Scenario 2'!$E59,0)</f>
        <v>0</v>
      </c>
      <c r="N62" s="75" t="s">
        <v>12</v>
      </c>
      <c r="O62" s="75">
        <f>E66</f>
        <v>140</v>
      </c>
      <c r="P62" s="75" t="s">
        <v>12</v>
      </c>
      <c r="Q62" s="75">
        <f>E85</f>
        <v>140</v>
      </c>
      <c r="R62" s="28"/>
      <c r="S62" s="28"/>
    </row>
    <row r="63" spans="1:37" x14ac:dyDescent="0.35">
      <c r="A63" s="97">
        <v>44893</v>
      </c>
      <c r="B63" s="96">
        <f>'[7]Scenario 2'!B60</f>
        <v>377.7</v>
      </c>
      <c r="C63" s="96">
        <f>'[7]Scenario 2'!C60</f>
        <v>83</v>
      </c>
      <c r="D63" s="96">
        <f>'[7]Scenario 2'!D60</f>
        <v>96.32</v>
      </c>
      <c r="E63" s="96">
        <f>'[7]Scenario 2'!F60</f>
        <v>120</v>
      </c>
      <c r="F63" s="96">
        <f>'[7]Scenario 2'!M60</f>
        <v>78.38</v>
      </c>
      <c r="G63" s="96">
        <f>'[7]Scenario 2'!N60</f>
        <v>0</v>
      </c>
      <c r="H63" s="96">
        <f t="shared" si="0"/>
        <v>377.7</v>
      </c>
      <c r="I63" s="96">
        <f>IF('[7]Scenario 2'!$E60&gt;0,'[7]Scenario 2'!$E60,0)</f>
        <v>0</v>
      </c>
      <c r="J63" s="96">
        <f>IF('[7]Scenario 2'!$E60&lt;=0,'[7]Scenario 2'!$E60,0)</f>
        <v>0</v>
      </c>
      <c r="N63" s="76" t="s">
        <v>223</v>
      </c>
      <c r="O63" s="76">
        <f>I66</f>
        <v>0</v>
      </c>
      <c r="P63" s="76" t="s">
        <v>223</v>
      </c>
      <c r="Q63" s="76">
        <f>I85</f>
        <v>18.329999999999998</v>
      </c>
      <c r="R63" s="28"/>
      <c r="S63" s="28"/>
    </row>
    <row r="64" spans="1:37" x14ac:dyDescent="0.35">
      <c r="A64" s="97">
        <v>44894</v>
      </c>
      <c r="B64" s="96">
        <f>'[7]Scenario 2'!B61</f>
        <v>403.9</v>
      </c>
      <c r="C64" s="96">
        <f>'[7]Scenario 2'!C61</f>
        <v>84</v>
      </c>
      <c r="D64" s="96">
        <f>'[7]Scenario 2'!D61</f>
        <v>112.47</v>
      </c>
      <c r="E64" s="96">
        <f>'[7]Scenario 2'!F61</f>
        <v>120</v>
      </c>
      <c r="F64" s="96">
        <f>'[7]Scenario 2'!M61</f>
        <v>87.43</v>
      </c>
      <c r="G64" s="96">
        <f>'[7]Scenario 2'!N61</f>
        <v>0</v>
      </c>
      <c r="H64" s="96">
        <f t="shared" si="0"/>
        <v>403.9</v>
      </c>
      <c r="I64" s="96">
        <f>IF('[7]Scenario 2'!$E61&gt;0,'[7]Scenario 2'!$E61,0)</f>
        <v>0</v>
      </c>
      <c r="J64" s="96">
        <f>IF('[7]Scenario 2'!$E61&lt;=0,'[7]Scenario 2'!$E61,0)</f>
        <v>0</v>
      </c>
      <c r="N64" s="76" t="s">
        <v>14</v>
      </c>
      <c r="O64" s="76">
        <f>F66</f>
        <v>73.77</v>
      </c>
      <c r="P64" s="76" t="s">
        <v>14</v>
      </c>
      <c r="Q64" s="76">
        <f>F85</f>
        <v>44.17</v>
      </c>
      <c r="R64" s="28"/>
      <c r="S64" s="28"/>
    </row>
    <row r="65" spans="1:19" x14ac:dyDescent="0.35">
      <c r="A65" s="97">
        <v>44895</v>
      </c>
      <c r="B65" s="96">
        <f>'[7]Scenario 2'!B62</f>
        <v>385.1</v>
      </c>
      <c r="C65" s="96">
        <f>'[7]Scenario 2'!C62</f>
        <v>83</v>
      </c>
      <c r="D65" s="96">
        <f>'[7]Scenario 2'!D62</f>
        <v>107.65</v>
      </c>
      <c r="E65" s="96">
        <f>'[7]Scenario 2'!F62</f>
        <v>120</v>
      </c>
      <c r="F65" s="96">
        <f>'[7]Scenario 2'!M62</f>
        <v>74.459999999999994</v>
      </c>
      <c r="G65" s="96">
        <f>'[7]Scenario 2'!N62</f>
        <v>0</v>
      </c>
      <c r="H65" s="96">
        <f t="shared" si="0"/>
        <v>385.1</v>
      </c>
      <c r="I65" s="96">
        <f>IF('[7]Scenario 2'!$E62&gt;0,'[7]Scenario 2'!$E62,0)</f>
        <v>0</v>
      </c>
      <c r="J65" s="96">
        <f>IF('[7]Scenario 2'!$E62&lt;=0,'[7]Scenario 2'!$E62,0)</f>
        <v>0</v>
      </c>
      <c r="N65" s="116" t="s">
        <v>57</v>
      </c>
      <c r="O65" s="116">
        <f>H66</f>
        <v>409.7</v>
      </c>
      <c r="P65" s="116" t="s">
        <v>57</v>
      </c>
      <c r="Q65" s="116">
        <f>H85</f>
        <v>407.5</v>
      </c>
      <c r="R65" s="28"/>
      <c r="S65" s="28"/>
    </row>
    <row r="66" spans="1:19" x14ac:dyDescent="0.35">
      <c r="A66" s="97">
        <v>44896</v>
      </c>
      <c r="B66" s="96">
        <f>'[7]Scenario 2'!B63</f>
        <v>409.7</v>
      </c>
      <c r="C66" s="96">
        <f>'[7]Scenario 2'!C63</f>
        <v>87</v>
      </c>
      <c r="D66" s="96">
        <f>'[7]Scenario 2'!D63</f>
        <v>108.93</v>
      </c>
      <c r="E66" s="96">
        <f>'[7]Scenario 2'!F63</f>
        <v>140</v>
      </c>
      <c r="F66" s="96">
        <f>'[7]Scenario 2'!M63</f>
        <v>73.77</v>
      </c>
      <c r="G66" s="96">
        <f>'[7]Scenario 2'!N63</f>
        <v>0</v>
      </c>
      <c r="H66" s="96">
        <f t="shared" si="0"/>
        <v>409.7</v>
      </c>
      <c r="I66" s="96">
        <f>IF('[7]Scenario 2'!$E63&gt;0,'[7]Scenario 2'!$E63,0)</f>
        <v>0</v>
      </c>
      <c r="J66" s="96">
        <f>IF('[7]Scenario 2'!$E63&lt;=0,'[7]Scenario 2'!$E63,0)</f>
        <v>0</v>
      </c>
    </row>
    <row r="67" spans="1:19" x14ac:dyDescent="0.35">
      <c r="A67" s="97">
        <v>44897</v>
      </c>
      <c r="B67" s="96">
        <f>'[7]Scenario 2'!B64</f>
        <v>406.7</v>
      </c>
      <c r="C67" s="96">
        <f>'[7]Scenario 2'!C64</f>
        <v>82</v>
      </c>
      <c r="D67" s="96">
        <f>'[7]Scenario 2'!D64</f>
        <v>115.26</v>
      </c>
      <c r="E67" s="96">
        <f>'[7]Scenario 2'!F64</f>
        <v>140</v>
      </c>
      <c r="F67" s="96">
        <f>'[7]Scenario 2'!M64</f>
        <v>69.44</v>
      </c>
      <c r="G67" s="96">
        <f>'[7]Scenario 2'!N64</f>
        <v>0</v>
      </c>
      <c r="H67" s="96">
        <f t="shared" si="0"/>
        <v>406.7</v>
      </c>
      <c r="I67" s="96">
        <f>IF('[7]Scenario 2'!$E64&gt;0,'[7]Scenario 2'!$E64,0)</f>
        <v>0</v>
      </c>
      <c r="J67" s="96">
        <f>IF('[7]Scenario 2'!$E64&lt;=0,'[7]Scenario 2'!$E64,0)</f>
        <v>0</v>
      </c>
    </row>
    <row r="68" spans="1:19" x14ac:dyDescent="0.35">
      <c r="A68" s="97">
        <v>44898</v>
      </c>
      <c r="B68" s="96">
        <f>'[7]Scenario 2'!B65</f>
        <v>409</v>
      </c>
      <c r="C68" s="96">
        <f>'[7]Scenario 2'!C65</f>
        <v>85</v>
      </c>
      <c r="D68" s="96">
        <f>'[7]Scenario 2'!D65</f>
        <v>117.8</v>
      </c>
      <c r="E68" s="96">
        <f>'[7]Scenario 2'!F65</f>
        <v>140</v>
      </c>
      <c r="F68" s="96">
        <f>'[7]Scenario 2'!M65</f>
        <v>66.209999999999994</v>
      </c>
      <c r="G68" s="96">
        <f>'[7]Scenario 2'!N65</f>
        <v>0</v>
      </c>
      <c r="H68" s="96">
        <f t="shared" si="0"/>
        <v>409</v>
      </c>
      <c r="I68" s="96">
        <f>IF('[7]Scenario 2'!$E65&gt;0,'[7]Scenario 2'!$E65,0)</f>
        <v>0</v>
      </c>
      <c r="J68" s="96">
        <f>IF('[7]Scenario 2'!$E65&lt;=0,'[7]Scenario 2'!$E65,0)</f>
        <v>0</v>
      </c>
    </row>
    <row r="69" spans="1:19" x14ac:dyDescent="0.35">
      <c r="A69" s="97">
        <v>44899</v>
      </c>
      <c r="B69" s="96">
        <f>'[7]Scenario 2'!B66</f>
        <v>309.10000000000002</v>
      </c>
      <c r="C69" s="96">
        <f>'[7]Scenario 2'!C66</f>
        <v>90</v>
      </c>
      <c r="D69" s="96">
        <f>'[7]Scenario 2'!D66</f>
        <v>106</v>
      </c>
      <c r="E69" s="96">
        <f>'[7]Scenario 2'!F66</f>
        <v>105</v>
      </c>
      <c r="F69" s="96">
        <f>'[7]Scenario 2'!M66</f>
        <v>8.1</v>
      </c>
      <c r="G69" s="96">
        <f>'[7]Scenario 2'!N66</f>
        <v>0</v>
      </c>
      <c r="H69" s="96">
        <f t="shared" si="0"/>
        <v>309.10000000000002</v>
      </c>
      <c r="I69" s="96">
        <f>IF('[7]Scenario 2'!$E66&gt;0,'[7]Scenario 2'!$E66,0)</f>
        <v>0</v>
      </c>
      <c r="J69" s="96">
        <f>IF('[7]Scenario 2'!$E66&lt;=0,'[7]Scenario 2'!$E66,0)</f>
        <v>0</v>
      </c>
    </row>
    <row r="70" spans="1:19" x14ac:dyDescent="0.35">
      <c r="A70" s="97">
        <v>44900</v>
      </c>
      <c r="B70" s="96">
        <f>'[7]Scenario 2'!B67</f>
        <v>314</v>
      </c>
      <c r="C70" s="96">
        <f>'[7]Scenario 2'!C67</f>
        <v>87</v>
      </c>
      <c r="D70" s="96">
        <f>'[7]Scenario 2'!D67</f>
        <v>107</v>
      </c>
      <c r="E70" s="96">
        <f>'[7]Scenario 2'!F67</f>
        <v>105</v>
      </c>
      <c r="F70" s="96">
        <f>'[7]Scenario 2'!M67</f>
        <v>15</v>
      </c>
      <c r="G70" s="96">
        <f>'[7]Scenario 2'!N67</f>
        <v>0</v>
      </c>
      <c r="H70" s="96">
        <f t="shared" ref="H70:H133" si="1">(0-J70)+B70+G70</f>
        <v>314</v>
      </c>
      <c r="I70" s="96">
        <f>IF('[7]Scenario 2'!$E67&gt;0,'[7]Scenario 2'!$E67,0)</f>
        <v>0</v>
      </c>
      <c r="J70" s="96">
        <f>IF('[7]Scenario 2'!$E67&lt;=0,'[7]Scenario 2'!$E67,0)</f>
        <v>0</v>
      </c>
    </row>
    <row r="71" spans="1:19" x14ac:dyDescent="0.35">
      <c r="A71" s="97">
        <v>44901</v>
      </c>
      <c r="B71" s="96">
        <f>'[7]Scenario 2'!B68</f>
        <v>401.4</v>
      </c>
      <c r="C71" s="96">
        <f>'[7]Scenario 2'!C68</f>
        <v>84</v>
      </c>
      <c r="D71" s="96">
        <f>'[7]Scenario 2'!D68</f>
        <v>116.53</v>
      </c>
      <c r="E71" s="96">
        <f>'[7]Scenario 2'!F68</f>
        <v>140</v>
      </c>
      <c r="F71" s="96">
        <f>'[7]Scenario 2'!M68</f>
        <v>60.86</v>
      </c>
      <c r="G71" s="96">
        <f>'[7]Scenario 2'!N68</f>
        <v>0</v>
      </c>
      <c r="H71" s="96">
        <f t="shared" si="1"/>
        <v>401.4</v>
      </c>
      <c r="I71" s="96">
        <f>IF('[7]Scenario 2'!$E68&gt;0,'[7]Scenario 2'!$E68,0)</f>
        <v>0</v>
      </c>
      <c r="J71" s="96">
        <f>IF('[7]Scenario 2'!$E68&lt;=0,'[7]Scenario 2'!$E68,0)</f>
        <v>0</v>
      </c>
    </row>
    <row r="72" spans="1:19" x14ac:dyDescent="0.35">
      <c r="A72" s="97">
        <v>44902</v>
      </c>
      <c r="B72" s="96">
        <f>'[7]Scenario 2'!B69</f>
        <v>403.4</v>
      </c>
      <c r="C72" s="96">
        <f>'[7]Scenario 2'!C69</f>
        <v>85</v>
      </c>
      <c r="D72" s="96">
        <f>'[7]Scenario 2'!D69</f>
        <v>119.53</v>
      </c>
      <c r="E72" s="96">
        <f>'[7]Scenario 2'!F69</f>
        <v>140</v>
      </c>
      <c r="F72" s="96">
        <f>'[7]Scenario 2'!M69</f>
        <v>58.87</v>
      </c>
      <c r="G72" s="96">
        <f>'[7]Scenario 2'!N69</f>
        <v>0</v>
      </c>
      <c r="H72" s="96">
        <f t="shared" si="1"/>
        <v>403.4</v>
      </c>
      <c r="I72" s="96">
        <f>IF('[7]Scenario 2'!$E69&gt;0,'[7]Scenario 2'!$E69,0)</f>
        <v>0</v>
      </c>
      <c r="J72" s="96">
        <f>IF('[7]Scenario 2'!$E69&lt;=0,'[7]Scenario 2'!$E69,0)</f>
        <v>0</v>
      </c>
    </row>
    <row r="73" spans="1:19" x14ac:dyDescent="0.35">
      <c r="A73" s="97">
        <v>44903</v>
      </c>
      <c r="B73" s="96">
        <f>'[7]Scenario 2'!B70</f>
        <v>382</v>
      </c>
      <c r="C73" s="96">
        <f>'[7]Scenario 2'!C70</f>
        <v>88</v>
      </c>
      <c r="D73" s="96">
        <f>'[7]Scenario 2'!D70</f>
        <v>106.7</v>
      </c>
      <c r="E73" s="96">
        <f>'[7]Scenario 2'!F70</f>
        <v>140</v>
      </c>
      <c r="F73" s="96">
        <f>'[7]Scenario 2'!M70</f>
        <v>47.3</v>
      </c>
      <c r="G73" s="96">
        <f>'[7]Scenario 2'!N70</f>
        <v>0</v>
      </c>
      <c r="H73" s="96">
        <f t="shared" si="1"/>
        <v>382</v>
      </c>
      <c r="I73" s="96">
        <f>IF('[7]Scenario 2'!$E70&gt;0,'[7]Scenario 2'!$E70,0)</f>
        <v>0</v>
      </c>
      <c r="J73" s="96">
        <f>IF('[7]Scenario 2'!$E70&lt;=0,'[7]Scenario 2'!$E70,0)</f>
        <v>0</v>
      </c>
    </row>
    <row r="74" spans="1:19" x14ac:dyDescent="0.35">
      <c r="A74" s="97">
        <v>44904</v>
      </c>
      <c r="B74" s="96">
        <f>'[7]Scenario 2'!B71</f>
        <v>344.3</v>
      </c>
      <c r="C74" s="96">
        <f>'[7]Scenario 2'!C71</f>
        <v>89</v>
      </c>
      <c r="D74" s="96">
        <f>'[7]Scenario 2'!D71</f>
        <v>106</v>
      </c>
      <c r="E74" s="96">
        <f>'[7]Scenario 2'!F71</f>
        <v>124.45</v>
      </c>
      <c r="F74" s="96">
        <f>'[7]Scenario 2'!M71</f>
        <v>24.85</v>
      </c>
      <c r="G74" s="96">
        <f>'[7]Scenario 2'!N71</f>
        <v>0</v>
      </c>
      <c r="H74" s="96">
        <f t="shared" si="1"/>
        <v>344.3</v>
      </c>
      <c r="I74" s="96">
        <f>IF('[7]Scenario 2'!$E71&gt;0,'[7]Scenario 2'!$E71,0)</f>
        <v>0</v>
      </c>
      <c r="J74" s="96">
        <f>IF('[7]Scenario 2'!$E71&lt;=0,'[7]Scenario 2'!$E71,0)</f>
        <v>0</v>
      </c>
    </row>
    <row r="75" spans="1:19" x14ac:dyDescent="0.35">
      <c r="A75" s="97">
        <v>44905</v>
      </c>
      <c r="B75" s="96">
        <f>'[7]Scenario 2'!B72</f>
        <v>305.10000000000002</v>
      </c>
      <c r="C75" s="96">
        <f>'[7]Scenario 2'!C72</f>
        <v>85</v>
      </c>
      <c r="D75" s="96">
        <f>'[7]Scenario 2'!D72</f>
        <v>109</v>
      </c>
      <c r="E75" s="96">
        <f>'[7]Scenario 2'!F72</f>
        <v>105</v>
      </c>
      <c r="F75" s="96">
        <f>'[7]Scenario 2'!M72</f>
        <v>6.1</v>
      </c>
      <c r="G75" s="96">
        <f>'[7]Scenario 2'!N72</f>
        <v>0</v>
      </c>
      <c r="H75" s="96">
        <f t="shared" si="1"/>
        <v>305.10000000000002</v>
      </c>
      <c r="I75" s="96">
        <f>IF('[7]Scenario 2'!$E72&gt;0,'[7]Scenario 2'!$E72,0)</f>
        <v>0</v>
      </c>
      <c r="J75" s="96">
        <f>IF('[7]Scenario 2'!$E72&lt;=0,'[7]Scenario 2'!$E72,0)</f>
        <v>0</v>
      </c>
    </row>
    <row r="76" spans="1:19" x14ac:dyDescent="0.35">
      <c r="A76" s="97">
        <v>44906</v>
      </c>
      <c r="B76" s="96">
        <f>'[7]Scenario 2'!B73</f>
        <v>254.1</v>
      </c>
      <c r="C76" s="96">
        <f>'[7]Scenario 2'!C73</f>
        <v>90</v>
      </c>
      <c r="D76" s="96">
        <f>'[7]Scenario 2'!D73</f>
        <v>108</v>
      </c>
      <c r="E76" s="96">
        <f>'[7]Scenario 2'!F73</f>
        <v>88.21</v>
      </c>
      <c r="F76" s="96">
        <f>'[7]Scenario 2'!M73</f>
        <v>0</v>
      </c>
      <c r="G76" s="96">
        <f>'[7]Scenario 2'!N73</f>
        <v>32.11</v>
      </c>
      <c r="H76" s="96">
        <f t="shared" si="1"/>
        <v>286.20999999999998</v>
      </c>
      <c r="I76" s="96">
        <f>IF('[7]Scenario 2'!$E73&gt;0,'[7]Scenario 2'!$E73,0)</f>
        <v>0</v>
      </c>
      <c r="J76" s="96">
        <f>IF('[7]Scenario 2'!$E73&lt;=0,'[7]Scenario 2'!$E73,0)</f>
        <v>0</v>
      </c>
    </row>
    <row r="77" spans="1:19" x14ac:dyDescent="0.35">
      <c r="A77" s="97">
        <v>44907</v>
      </c>
      <c r="B77" s="96">
        <f>'[7]Scenario 2'!B74</f>
        <v>279.10000000000002</v>
      </c>
      <c r="C77" s="96">
        <f>'[7]Scenario 2'!C74</f>
        <v>89</v>
      </c>
      <c r="D77" s="96">
        <f>'[7]Scenario 2'!D74</f>
        <v>110</v>
      </c>
      <c r="E77" s="96">
        <f>'[7]Scenario 2'!F74</f>
        <v>99.77</v>
      </c>
      <c r="F77" s="96">
        <f>'[7]Scenario 2'!M74</f>
        <v>0</v>
      </c>
      <c r="G77" s="96">
        <f>'[7]Scenario 2'!N74</f>
        <v>19.670000000000002</v>
      </c>
      <c r="H77" s="96">
        <f t="shared" si="1"/>
        <v>298.77000000000004</v>
      </c>
      <c r="I77" s="96">
        <f>IF('[7]Scenario 2'!$E74&gt;0,'[7]Scenario 2'!$E74,0)</f>
        <v>0</v>
      </c>
      <c r="J77" s="96">
        <f>IF('[7]Scenario 2'!$E74&lt;=0,'[7]Scenario 2'!$E74,0)</f>
        <v>0</v>
      </c>
    </row>
    <row r="78" spans="1:19" x14ac:dyDescent="0.35">
      <c r="A78" s="97">
        <v>44908</v>
      </c>
      <c r="B78" s="96">
        <f>'[7]Scenario 2'!B75</f>
        <v>351.6</v>
      </c>
      <c r="C78" s="96">
        <f>'[7]Scenario 2'!C75</f>
        <v>90</v>
      </c>
      <c r="D78" s="96">
        <f>'[7]Scenario 2'!D75</f>
        <v>108</v>
      </c>
      <c r="E78" s="96">
        <f>'[7]Scenario 2'!F75</f>
        <v>127.64</v>
      </c>
      <c r="F78" s="96">
        <f>'[7]Scenario 2'!M75</f>
        <v>25.97</v>
      </c>
      <c r="G78" s="96">
        <f>'[7]Scenario 2'!N75</f>
        <v>0</v>
      </c>
      <c r="H78" s="96">
        <f t="shared" si="1"/>
        <v>351.6</v>
      </c>
      <c r="I78" s="96">
        <f>IF('[7]Scenario 2'!$E75&gt;0,'[7]Scenario 2'!$E75,0)</f>
        <v>0</v>
      </c>
      <c r="J78" s="96">
        <f>IF('[7]Scenario 2'!$E75&lt;=0,'[7]Scenario 2'!$E75,0)</f>
        <v>0</v>
      </c>
    </row>
    <row r="79" spans="1:19" x14ac:dyDescent="0.35">
      <c r="A79" s="97">
        <v>44909</v>
      </c>
      <c r="B79" s="96">
        <f>'[7]Scenario 2'!B76</f>
        <v>355.7</v>
      </c>
      <c r="C79" s="96">
        <f>'[7]Scenario 2'!C76</f>
        <v>85</v>
      </c>
      <c r="D79" s="96">
        <f>'[7]Scenario 2'!D76</f>
        <v>108</v>
      </c>
      <c r="E79" s="96">
        <f>'[7]Scenario 2'!F76</f>
        <v>136.72</v>
      </c>
      <c r="F79" s="96">
        <f>'[7]Scenario 2'!M76</f>
        <v>25.98</v>
      </c>
      <c r="G79" s="96">
        <f>'[7]Scenario 2'!N76</f>
        <v>0</v>
      </c>
      <c r="H79" s="96">
        <f t="shared" si="1"/>
        <v>355.7</v>
      </c>
      <c r="I79" s="96">
        <f>IF('[7]Scenario 2'!$E76&gt;0,'[7]Scenario 2'!$E76,0)</f>
        <v>0</v>
      </c>
      <c r="J79" s="96">
        <f>IF('[7]Scenario 2'!$E76&lt;=0,'[7]Scenario 2'!$E76,0)</f>
        <v>0</v>
      </c>
    </row>
    <row r="80" spans="1:19" x14ac:dyDescent="0.35">
      <c r="A80" s="97">
        <v>44910</v>
      </c>
      <c r="B80" s="96">
        <f>'[7]Scenario 2'!B77</f>
        <v>351.5</v>
      </c>
      <c r="C80" s="96">
        <f>'[7]Scenario 2'!C77</f>
        <v>85</v>
      </c>
      <c r="D80" s="96">
        <f>'[7]Scenario 2'!D77</f>
        <v>106</v>
      </c>
      <c r="E80" s="96">
        <f>'[7]Scenario 2'!F77</f>
        <v>135.09</v>
      </c>
      <c r="F80" s="96">
        <f>'[7]Scenario 2'!M77</f>
        <v>25.41</v>
      </c>
      <c r="G80" s="96">
        <f>'[7]Scenario 2'!N77</f>
        <v>0</v>
      </c>
      <c r="H80" s="96">
        <f t="shared" si="1"/>
        <v>351.5</v>
      </c>
      <c r="I80" s="96">
        <f>IF('[7]Scenario 2'!$E77&gt;0,'[7]Scenario 2'!$E77,0)</f>
        <v>0</v>
      </c>
      <c r="J80" s="96">
        <f>IF('[7]Scenario 2'!$E77&lt;=0,'[7]Scenario 2'!$E77,0)</f>
        <v>0</v>
      </c>
    </row>
    <row r="81" spans="1:10" x14ac:dyDescent="0.35">
      <c r="A81" s="97">
        <v>44911</v>
      </c>
      <c r="B81" s="96">
        <f>'[7]Scenario 2'!B78</f>
        <v>341.8</v>
      </c>
      <c r="C81" s="96">
        <f>'[7]Scenario 2'!C78</f>
        <v>90</v>
      </c>
      <c r="D81" s="96">
        <f>'[7]Scenario 2'!D78</f>
        <v>102</v>
      </c>
      <c r="E81" s="96">
        <f>'[7]Scenario 2'!F78</f>
        <v>125.63</v>
      </c>
      <c r="F81" s="96">
        <f>'[7]Scenario 2'!M78</f>
        <v>24.17</v>
      </c>
      <c r="G81" s="96">
        <f>'[7]Scenario 2'!N78</f>
        <v>0</v>
      </c>
      <c r="H81" s="96">
        <f t="shared" si="1"/>
        <v>341.8</v>
      </c>
      <c r="I81" s="96">
        <f>IF('[7]Scenario 2'!$E78&gt;0,'[7]Scenario 2'!$E78,0)</f>
        <v>0</v>
      </c>
      <c r="J81" s="96">
        <f>IF('[7]Scenario 2'!$E78&lt;=0,'[7]Scenario 2'!$E78,0)</f>
        <v>0</v>
      </c>
    </row>
    <row r="82" spans="1:10" x14ac:dyDescent="0.35">
      <c r="A82" s="97">
        <v>44912</v>
      </c>
      <c r="B82" s="96">
        <f>'[7]Scenario 2'!B79</f>
        <v>375.9</v>
      </c>
      <c r="C82" s="96">
        <f>'[7]Scenario 2'!C79</f>
        <v>85</v>
      </c>
      <c r="D82" s="96">
        <f>'[7]Scenario 2'!D79</f>
        <v>102.79</v>
      </c>
      <c r="E82" s="96">
        <f>'[7]Scenario 2'!F79</f>
        <v>140</v>
      </c>
      <c r="F82" s="96">
        <f>'[7]Scenario 2'!M79</f>
        <v>48.11</v>
      </c>
      <c r="G82" s="96">
        <f>'[7]Scenario 2'!N79</f>
        <v>0</v>
      </c>
      <c r="H82" s="96">
        <f t="shared" si="1"/>
        <v>375.9</v>
      </c>
      <c r="I82" s="96">
        <f>IF('[7]Scenario 2'!$E79&gt;0,'[7]Scenario 2'!$E79,0)</f>
        <v>0</v>
      </c>
      <c r="J82" s="96">
        <f>IF('[7]Scenario 2'!$E79&lt;=0,'[7]Scenario 2'!$E79,0)</f>
        <v>0</v>
      </c>
    </row>
    <row r="83" spans="1:10" x14ac:dyDescent="0.35">
      <c r="A83" s="97">
        <v>44913</v>
      </c>
      <c r="B83" s="96">
        <f>'[7]Scenario 2'!B80</f>
        <v>355.3</v>
      </c>
      <c r="C83" s="96">
        <f>'[7]Scenario 2'!C80</f>
        <v>87</v>
      </c>
      <c r="D83" s="96">
        <f>'[7]Scenario 2'!D80</f>
        <v>96</v>
      </c>
      <c r="E83" s="96">
        <f>'[7]Scenario 2'!F80</f>
        <v>140</v>
      </c>
      <c r="F83" s="96">
        <f>'[7]Scenario 2'!M80</f>
        <v>32.299999999999997</v>
      </c>
      <c r="G83" s="96">
        <f>'[7]Scenario 2'!N80</f>
        <v>0</v>
      </c>
      <c r="H83" s="96">
        <f t="shared" si="1"/>
        <v>355.3</v>
      </c>
      <c r="I83" s="96">
        <f>IF('[7]Scenario 2'!$E80&gt;0,'[7]Scenario 2'!$E80,0)</f>
        <v>0</v>
      </c>
      <c r="J83" s="96">
        <f>IF('[7]Scenario 2'!$E80&lt;=0,'[7]Scenario 2'!$E80,0)</f>
        <v>0</v>
      </c>
    </row>
    <row r="84" spans="1:10" x14ac:dyDescent="0.35">
      <c r="A84" s="97">
        <v>44914</v>
      </c>
      <c r="B84" s="96">
        <f>'[7]Scenario 2'!B81</f>
        <v>365</v>
      </c>
      <c r="C84" s="96">
        <f>'[7]Scenario 2'!C81</f>
        <v>82</v>
      </c>
      <c r="D84" s="96">
        <f>'[7]Scenario 2'!D81</f>
        <v>103.38</v>
      </c>
      <c r="E84" s="96">
        <f>'[7]Scenario 2'!F81</f>
        <v>140</v>
      </c>
      <c r="F84" s="96">
        <f>'[7]Scenario 2'!M81</f>
        <v>39.61</v>
      </c>
      <c r="G84" s="96">
        <f>'[7]Scenario 2'!N81</f>
        <v>0</v>
      </c>
      <c r="H84" s="96">
        <f t="shared" si="1"/>
        <v>365</v>
      </c>
      <c r="I84" s="96">
        <f>IF('[7]Scenario 2'!$E81&gt;0,'[7]Scenario 2'!$E81,0)</f>
        <v>0</v>
      </c>
      <c r="J84" s="96">
        <f>IF('[7]Scenario 2'!$E81&lt;=0,'[7]Scenario 2'!$E81,0)</f>
        <v>0</v>
      </c>
    </row>
    <row r="85" spans="1:10" x14ac:dyDescent="0.35">
      <c r="A85" s="97">
        <v>44915</v>
      </c>
      <c r="B85" s="96">
        <f>'[7]Scenario 2'!B82</f>
        <v>407.5</v>
      </c>
      <c r="C85" s="96">
        <f>'[7]Scenario 2'!C82</f>
        <v>85</v>
      </c>
      <c r="D85" s="96">
        <f>'[7]Scenario 2'!D82</f>
        <v>120</v>
      </c>
      <c r="E85" s="96">
        <f>'[7]Scenario 2'!F82</f>
        <v>140</v>
      </c>
      <c r="F85" s="96">
        <f>'[7]Scenario 2'!M82</f>
        <v>44.17</v>
      </c>
      <c r="G85" s="96">
        <f>'[7]Scenario 2'!N82</f>
        <v>0</v>
      </c>
      <c r="H85" s="96">
        <f t="shared" si="1"/>
        <v>407.5</v>
      </c>
      <c r="I85" s="96">
        <f>IF('[7]Scenario 2'!$E82&gt;0,'[7]Scenario 2'!$E82,0)</f>
        <v>18.329999999999998</v>
      </c>
      <c r="J85" s="96">
        <f>IF('[7]Scenario 2'!$E82&lt;=0,'[7]Scenario 2'!$E82,0)</f>
        <v>0</v>
      </c>
    </row>
    <row r="86" spans="1:10" x14ac:dyDescent="0.35">
      <c r="A86" s="97">
        <v>44916</v>
      </c>
      <c r="B86" s="96">
        <f>'[7]Scenario 2'!B83</f>
        <v>403.3</v>
      </c>
      <c r="C86" s="96">
        <f>'[7]Scenario 2'!C83</f>
        <v>88</v>
      </c>
      <c r="D86" s="96">
        <f>'[7]Scenario 2'!D83</f>
        <v>120</v>
      </c>
      <c r="E86" s="96">
        <f>'[7]Scenario 2'!F83</f>
        <v>140</v>
      </c>
      <c r="F86" s="96">
        <f>'[7]Scenario 2'!M83</f>
        <v>41.37</v>
      </c>
      <c r="G86" s="96">
        <f>'[7]Scenario 2'!N83</f>
        <v>0</v>
      </c>
      <c r="H86" s="96">
        <f t="shared" si="1"/>
        <v>403.3</v>
      </c>
      <c r="I86" s="96">
        <f>IF('[7]Scenario 2'!$E83&gt;0,'[7]Scenario 2'!$E83,0)</f>
        <v>13.93</v>
      </c>
      <c r="J86" s="96">
        <f>IF('[7]Scenario 2'!$E83&lt;=0,'[7]Scenario 2'!$E83,0)</f>
        <v>0</v>
      </c>
    </row>
    <row r="87" spans="1:10" x14ac:dyDescent="0.35">
      <c r="A87" s="97">
        <v>44917</v>
      </c>
      <c r="B87" s="96">
        <f>'[7]Scenario 2'!B84</f>
        <v>377.8</v>
      </c>
      <c r="C87" s="96">
        <f>'[7]Scenario 2'!C84</f>
        <v>94</v>
      </c>
      <c r="D87" s="96">
        <f>'[7]Scenario 2'!D84</f>
        <v>108.22</v>
      </c>
      <c r="E87" s="96">
        <f>'[7]Scenario 2'!F84</f>
        <v>140</v>
      </c>
      <c r="F87" s="96">
        <f>'[7]Scenario 2'!M84</f>
        <v>35.58</v>
      </c>
      <c r="G87" s="96">
        <f>'[7]Scenario 2'!N84</f>
        <v>0</v>
      </c>
      <c r="H87" s="96">
        <f t="shared" si="1"/>
        <v>377.8</v>
      </c>
      <c r="I87" s="96">
        <f>IF('[7]Scenario 2'!$E84&gt;0,'[7]Scenario 2'!$E84,0)</f>
        <v>0</v>
      </c>
      <c r="J87" s="96">
        <f>IF('[7]Scenario 2'!$E84&lt;=0,'[7]Scenario 2'!$E84,0)</f>
        <v>0</v>
      </c>
    </row>
    <row r="88" spans="1:10" x14ac:dyDescent="0.35">
      <c r="A88" s="97">
        <v>44918</v>
      </c>
      <c r="B88" s="96">
        <f>'[7]Scenario 2'!B85</f>
        <v>354.4</v>
      </c>
      <c r="C88" s="96">
        <f>'[7]Scenario 2'!C85</f>
        <v>84</v>
      </c>
      <c r="D88" s="96">
        <f>'[7]Scenario 2'!D85</f>
        <v>99.44</v>
      </c>
      <c r="E88" s="96">
        <f>'[7]Scenario 2'!F85</f>
        <v>140</v>
      </c>
      <c r="F88" s="96">
        <f>'[7]Scenario 2'!M85</f>
        <v>30.95</v>
      </c>
      <c r="G88" s="96">
        <f>'[7]Scenario 2'!N85</f>
        <v>0</v>
      </c>
      <c r="H88" s="96">
        <f t="shared" si="1"/>
        <v>354.4</v>
      </c>
      <c r="I88" s="96">
        <f>IF('[7]Scenario 2'!$E85&gt;0,'[7]Scenario 2'!$E85,0)</f>
        <v>0</v>
      </c>
      <c r="J88" s="96">
        <f>IF('[7]Scenario 2'!$E85&lt;=0,'[7]Scenario 2'!$E85,0)</f>
        <v>0</v>
      </c>
    </row>
    <row r="89" spans="1:10" x14ac:dyDescent="0.35">
      <c r="A89" s="97">
        <v>44919</v>
      </c>
      <c r="B89" s="96">
        <f>'[7]Scenario 2'!B86</f>
        <v>304.2</v>
      </c>
      <c r="C89" s="96">
        <f>'[7]Scenario 2'!C86</f>
        <v>89</v>
      </c>
      <c r="D89" s="96">
        <f>'[7]Scenario 2'!D86</f>
        <v>95</v>
      </c>
      <c r="E89" s="96">
        <f>'[7]Scenario 2'!F86</f>
        <v>105.04</v>
      </c>
      <c r="F89" s="96">
        <f>'[7]Scenario 2'!M86</f>
        <v>15.16</v>
      </c>
      <c r="G89" s="96">
        <f>'[7]Scenario 2'!N86</f>
        <v>0</v>
      </c>
      <c r="H89" s="96">
        <f t="shared" si="1"/>
        <v>304.2</v>
      </c>
      <c r="I89" s="96">
        <f>IF('[7]Scenario 2'!$E86&gt;0,'[7]Scenario 2'!$E86,0)</f>
        <v>0</v>
      </c>
      <c r="J89" s="96">
        <f>IF('[7]Scenario 2'!$E86&lt;=0,'[7]Scenario 2'!$E86,0)</f>
        <v>0</v>
      </c>
    </row>
    <row r="90" spans="1:10" x14ac:dyDescent="0.35">
      <c r="A90" s="97">
        <v>44920</v>
      </c>
      <c r="B90" s="96">
        <f>'[7]Scenario 2'!B87</f>
        <v>303.10000000000002</v>
      </c>
      <c r="C90" s="96">
        <f>'[7]Scenario 2'!C87</f>
        <v>90</v>
      </c>
      <c r="D90" s="96">
        <f>'[7]Scenario 2'!D87</f>
        <v>93.57</v>
      </c>
      <c r="E90" s="96">
        <f>'[7]Scenario 2'!F87</f>
        <v>105</v>
      </c>
      <c r="F90" s="96">
        <f>'[7]Scenario 2'!M87</f>
        <v>14.53</v>
      </c>
      <c r="G90" s="96">
        <f>'[7]Scenario 2'!N87</f>
        <v>0</v>
      </c>
      <c r="H90" s="96">
        <f t="shared" si="1"/>
        <v>303.10000000000002</v>
      </c>
      <c r="I90" s="96">
        <f>IF('[7]Scenario 2'!$E87&gt;0,'[7]Scenario 2'!$E87,0)</f>
        <v>0</v>
      </c>
      <c r="J90" s="96">
        <f>IF('[7]Scenario 2'!$E87&lt;=0,'[7]Scenario 2'!$E87,0)</f>
        <v>0</v>
      </c>
    </row>
    <row r="91" spans="1:10" x14ac:dyDescent="0.35">
      <c r="A91" s="97">
        <v>44921</v>
      </c>
      <c r="B91" s="96">
        <f>'[7]Scenario 2'!B88</f>
        <v>296.2</v>
      </c>
      <c r="C91" s="96">
        <f>'[7]Scenario 2'!C88</f>
        <v>91</v>
      </c>
      <c r="D91" s="96">
        <f>'[7]Scenario 2'!D88</f>
        <v>94</v>
      </c>
      <c r="E91" s="96">
        <f>'[7]Scenario 2'!F88</f>
        <v>105</v>
      </c>
      <c r="F91" s="96">
        <f>'[7]Scenario 2'!M88</f>
        <v>6.2</v>
      </c>
      <c r="G91" s="96">
        <f>'[7]Scenario 2'!N88</f>
        <v>0</v>
      </c>
      <c r="H91" s="96">
        <f t="shared" si="1"/>
        <v>296.2</v>
      </c>
      <c r="I91" s="96">
        <f>IF('[7]Scenario 2'!$E88&gt;0,'[7]Scenario 2'!$E88,0)</f>
        <v>0</v>
      </c>
      <c r="J91" s="96">
        <f>IF('[7]Scenario 2'!$E88&lt;=0,'[7]Scenario 2'!$E88,0)</f>
        <v>0</v>
      </c>
    </row>
    <row r="92" spans="1:10" x14ac:dyDescent="0.35">
      <c r="A92" s="97">
        <v>44922</v>
      </c>
      <c r="B92" s="96">
        <f>'[7]Scenario 2'!B89</f>
        <v>284.7</v>
      </c>
      <c r="C92" s="96">
        <f>'[7]Scenario 2'!C89</f>
        <v>89</v>
      </c>
      <c r="D92" s="96">
        <f>'[7]Scenario 2'!D89</f>
        <v>94</v>
      </c>
      <c r="E92" s="96">
        <f>'[7]Scenario 2'!F89</f>
        <v>105</v>
      </c>
      <c r="F92" s="96">
        <f>'[7]Scenario 2'!M89</f>
        <v>0</v>
      </c>
      <c r="G92" s="96">
        <f>'[7]Scenario 2'!N89</f>
        <v>3.3</v>
      </c>
      <c r="H92" s="96">
        <f t="shared" si="1"/>
        <v>288</v>
      </c>
      <c r="I92" s="96">
        <f>IF('[7]Scenario 2'!$E89&gt;0,'[7]Scenario 2'!$E89,0)</f>
        <v>0</v>
      </c>
      <c r="J92" s="96">
        <f>IF('[7]Scenario 2'!$E89&lt;=0,'[7]Scenario 2'!$E89,0)</f>
        <v>0</v>
      </c>
    </row>
    <row r="93" spans="1:10" x14ac:dyDescent="0.35">
      <c r="A93" s="97">
        <v>44923</v>
      </c>
      <c r="B93" s="96">
        <f>'[7]Scenario 2'!B90</f>
        <v>268.10000000000002</v>
      </c>
      <c r="C93" s="96">
        <f>'[7]Scenario 2'!C90</f>
        <v>85</v>
      </c>
      <c r="D93" s="96">
        <f>'[7]Scenario 2'!D90</f>
        <v>93</v>
      </c>
      <c r="E93" s="96">
        <f>'[7]Scenario 2'!F90</f>
        <v>104.28</v>
      </c>
      <c r="F93" s="96">
        <f>'[7]Scenario 2'!M90</f>
        <v>0</v>
      </c>
      <c r="G93" s="96">
        <f>'[7]Scenario 2'!N90</f>
        <v>14.18</v>
      </c>
      <c r="H93" s="96">
        <f t="shared" si="1"/>
        <v>282.28000000000003</v>
      </c>
      <c r="I93" s="96">
        <f>IF('[7]Scenario 2'!$E90&gt;0,'[7]Scenario 2'!$E90,0)</f>
        <v>0</v>
      </c>
      <c r="J93" s="96">
        <f>IF('[7]Scenario 2'!$E90&lt;=0,'[7]Scenario 2'!$E90,0)</f>
        <v>0</v>
      </c>
    </row>
    <row r="94" spans="1:10" x14ac:dyDescent="0.35">
      <c r="A94" s="97">
        <v>44924</v>
      </c>
      <c r="B94" s="96">
        <f>'[7]Scenario 2'!B91</f>
        <v>233.6</v>
      </c>
      <c r="C94" s="96">
        <f>'[7]Scenario 2'!C91</f>
        <v>94</v>
      </c>
      <c r="D94" s="96">
        <f>'[7]Scenario 2'!D91</f>
        <v>93</v>
      </c>
      <c r="E94" s="96">
        <f>'[7]Scenario 2'!F91</f>
        <v>83.49</v>
      </c>
      <c r="F94" s="96">
        <f>'[7]Scenario 2'!M91</f>
        <v>0</v>
      </c>
      <c r="G94" s="96">
        <f>'[7]Scenario 2'!N91</f>
        <v>36.89</v>
      </c>
      <c r="H94" s="96">
        <f t="shared" si="1"/>
        <v>270.49</v>
      </c>
      <c r="I94" s="96">
        <f>IF('[7]Scenario 2'!$E91&gt;0,'[7]Scenario 2'!$E91,0)</f>
        <v>0</v>
      </c>
      <c r="J94" s="96">
        <f>IF('[7]Scenario 2'!$E91&lt;=0,'[7]Scenario 2'!$E91,0)</f>
        <v>0</v>
      </c>
    </row>
    <row r="95" spans="1:10" x14ac:dyDescent="0.35">
      <c r="A95" s="97">
        <v>44925</v>
      </c>
      <c r="B95" s="96">
        <f>'[7]Scenario 2'!B92</f>
        <v>230.2</v>
      </c>
      <c r="C95" s="96">
        <f>'[7]Scenario 2'!C92</f>
        <v>91</v>
      </c>
      <c r="D95" s="96">
        <f>'[7]Scenario 2'!D92</f>
        <v>95</v>
      </c>
      <c r="E95" s="96">
        <f>'[7]Scenario 2'!F92</f>
        <v>82.3</v>
      </c>
      <c r="F95" s="96">
        <f>'[7]Scenario 2'!M92</f>
        <v>0</v>
      </c>
      <c r="G95" s="96">
        <f>'[7]Scenario 2'!N92</f>
        <v>38.1</v>
      </c>
      <c r="H95" s="96">
        <f t="shared" si="1"/>
        <v>268.3</v>
      </c>
      <c r="I95" s="96">
        <f>IF('[7]Scenario 2'!$E92&gt;0,'[7]Scenario 2'!$E92,0)</f>
        <v>0</v>
      </c>
      <c r="J95" s="96">
        <f>IF('[7]Scenario 2'!$E92&lt;=0,'[7]Scenario 2'!$E92,0)</f>
        <v>0</v>
      </c>
    </row>
    <row r="96" spans="1:10" x14ac:dyDescent="0.35">
      <c r="A96" s="97">
        <v>44926</v>
      </c>
      <c r="B96" s="96">
        <f>'[7]Scenario 2'!B93</f>
        <v>215.9</v>
      </c>
      <c r="C96" s="96">
        <f>'[7]Scenario 2'!C93</f>
        <v>92</v>
      </c>
      <c r="D96" s="96">
        <f>'[7]Scenario 2'!D93</f>
        <v>96</v>
      </c>
      <c r="E96" s="96">
        <f>'[7]Scenario 2'!F93</f>
        <v>72.23</v>
      </c>
      <c r="F96" s="96">
        <f>'[7]Scenario 2'!M93</f>
        <v>0</v>
      </c>
      <c r="G96" s="96">
        <f>'[7]Scenario 2'!N93</f>
        <v>44.33</v>
      </c>
      <c r="H96" s="96">
        <f t="shared" si="1"/>
        <v>260.23</v>
      </c>
      <c r="I96" s="96">
        <f>IF('[7]Scenario 2'!$E93&gt;0,'[7]Scenario 2'!$E93,0)</f>
        <v>0</v>
      </c>
      <c r="J96" s="96">
        <f>IF('[7]Scenario 2'!$E93&lt;=0,'[7]Scenario 2'!$E93,0)</f>
        <v>0</v>
      </c>
    </row>
    <row r="97" spans="1:10" x14ac:dyDescent="0.35">
      <c r="A97" s="97">
        <v>44927</v>
      </c>
      <c r="B97" s="96">
        <f>'[7]Scenario 2'!B94</f>
        <v>222.1</v>
      </c>
      <c r="C97" s="96">
        <f>'[7]Scenario 2'!C94</f>
        <v>91</v>
      </c>
      <c r="D97" s="96">
        <f>'[7]Scenario 2'!D94</f>
        <v>96</v>
      </c>
      <c r="E97" s="96">
        <f>'[7]Scenario 2'!F94</f>
        <v>81.33</v>
      </c>
      <c r="F97" s="96">
        <f>'[7]Scenario 2'!M94</f>
        <v>0</v>
      </c>
      <c r="G97" s="96">
        <f>'[7]Scenario 2'!N94</f>
        <v>46.23</v>
      </c>
      <c r="H97" s="96">
        <f t="shared" si="1"/>
        <v>268.33</v>
      </c>
      <c r="I97" s="96">
        <f>IF('[7]Scenario 2'!$E94&gt;0,'[7]Scenario 2'!$E94,0)</f>
        <v>0</v>
      </c>
      <c r="J97" s="96">
        <f>IF('[7]Scenario 2'!$E94&lt;=0,'[7]Scenario 2'!$E94,0)</f>
        <v>0</v>
      </c>
    </row>
    <row r="98" spans="1:10" x14ac:dyDescent="0.35">
      <c r="A98" s="97">
        <v>44928</v>
      </c>
      <c r="B98" s="96">
        <f>'[7]Scenario 2'!B95</f>
        <v>267.39999999999998</v>
      </c>
      <c r="C98" s="96">
        <f>'[7]Scenario 2'!C95</f>
        <v>91</v>
      </c>
      <c r="D98" s="96">
        <f>'[7]Scenario 2'!D95</f>
        <v>94</v>
      </c>
      <c r="E98" s="96">
        <f>'[7]Scenario 2'!F95</f>
        <v>108.82</v>
      </c>
      <c r="F98" s="96">
        <f>'[7]Scenario 2'!M95</f>
        <v>0</v>
      </c>
      <c r="G98" s="96">
        <f>'[7]Scenario 2'!N95</f>
        <v>26.42</v>
      </c>
      <c r="H98" s="96">
        <f t="shared" si="1"/>
        <v>293.82</v>
      </c>
      <c r="I98" s="96">
        <f>IF('[7]Scenario 2'!$E95&gt;0,'[7]Scenario 2'!$E95,0)</f>
        <v>0</v>
      </c>
      <c r="J98" s="96">
        <f>IF('[7]Scenario 2'!$E95&lt;=0,'[7]Scenario 2'!$E95,0)</f>
        <v>0</v>
      </c>
    </row>
    <row r="99" spans="1:10" x14ac:dyDescent="0.35">
      <c r="A99" s="97">
        <v>44929</v>
      </c>
      <c r="B99" s="96">
        <f>'[7]Scenario 2'!B96</f>
        <v>291.3</v>
      </c>
      <c r="C99" s="96">
        <f>'[7]Scenario 2'!C96</f>
        <v>91</v>
      </c>
      <c r="D99" s="96">
        <f>'[7]Scenario 2'!D96</f>
        <v>93</v>
      </c>
      <c r="E99" s="96">
        <f>'[7]Scenario 2'!F96</f>
        <v>119.84</v>
      </c>
      <c r="F99" s="96">
        <f>'[7]Scenario 2'!M96</f>
        <v>0</v>
      </c>
      <c r="G99" s="96">
        <f>'[7]Scenario 2'!N96</f>
        <v>12.54</v>
      </c>
      <c r="H99" s="96">
        <f t="shared" si="1"/>
        <v>303.84000000000003</v>
      </c>
      <c r="I99" s="96">
        <f>IF('[7]Scenario 2'!$E96&gt;0,'[7]Scenario 2'!$E96,0)</f>
        <v>0</v>
      </c>
      <c r="J99" s="96">
        <f>IF('[7]Scenario 2'!$E96&lt;=0,'[7]Scenario 2'!$E96,0)</f>
        <v>0</v>
      </c>
    </row>
    <row r="100" spans="1:10" x14ac:dyDescent="0.35">
      <c r="A100" s="97">
        <v>44930</v>
      </c>
      <c r="B100" s="96">
        <f>'[7]Scenario 2'!B97</f>
        <v>304</v>
      </c>
      <c r="C100" s="96">
        <f>'[7]Scenario 2'!C97</f>
        <v>79</v>
      </c>
      <c r="D100" s="96">
        <f>'[7]Scenario 2'!D97</f>
        <v>101</v>
      </c>
      <c r="E100" s="96">
        <f>'[7]Scenario 2'!F97</f>
        <v>120</v>
      </c>
      <c r="F100" s="96">
        <f>'[7]Scenario 2'!M97</f>
        <v>4</v>
      </c>
      <c r="G100" s="96">
        <f>'[7]Scenario 2'!N97</f>
        <v>0</v>
      </c>
      <c r="H100" s="96">
        <f t="shared" si="1"/>
        <v>304</v>
      </c>
      <c r="I100" s="96">
        <f>IF('[7]Scenario 2'!$E97&gt;0,'[7]Scenario 2'!$E97,0)</f>
        <v>0</v>
      </c>
      <c r="J100" s="96">
        <f>IF('[7]Scenario 2'!$E97&lt;=0,'[7]Scenario 2'!$E97,0)</f>
        <v>0</v>
      </c>
    </row>
    <row r="101" spans="1:10" x14ac:dyDescent="0.35">
      <c r="A101" s="97">
        <v>44931</v>
      </c>
      <c r="B101" s="96">
        <f>'[7]Scenario 2'!B98</f>
        <v>307.7</v>
      </c>
      <c r="C101" s="96">
        <f>'[7]Scenario 2'!C98</f>
        <v>92</v>
      </c>
      <c r="D101" s="96">
        <f>'[7]Scenario 2'!D98</f>
        <v>100</v>
      </c>
      <c r="E101" s="96">
        <f>'[7]Scenario 2'!F98</f>
        <v>120</v>
      </c>
      <c r="F101" s="96">
        <f>'[7]Scenario 2'!M98</f>
        <v>0</v>
      </c>
      <c r="G101" s="96">
        <f>'[7]Scenario 2'!N98</f>
        <v>4.3</v>
      </c>
      <c r="H101" s="96">
        <f t="shared" si="1"/>
        <v>312</v>
      </c>
      <c r="I101" s="96">
        <f>IF('[7]Scenario 2'!$E98&gt;0,'[7]Scenario 2'!$E98,0)</f>
        <v>0</v>
      </c>
      <c r="J101" s="96">
        <f>IF('[7]Scenario 2'!$E98&lt;=0,'[7]Scenario 2'!$E98,0)</f>
        <v>0</v>
      </c>
    </row>
    <row r="102" spans="1:10" x14ac:dyDescent="0.35">
      <c r="A102" s="97">
        <v>44932</v>
      </c>
      <c r="B102" s="96">
        <f>'[7]Scenario 2'!B99</f>
        <v>320.5</v>
      </c>
      <c r="C102" s="96">
        <f>'[7]Scenario 2'!C99</f>
        <v>88</v>
      </c>
      <c r="D102" s="96">
        <f>'[7]Scenario 2'!D99</f>
        <v>101</v>
      </c>
      <c r="E102" s="96">
        <f>'[7]Scenario 2'!F99</f>
        <v>120</v>
      </c>
      <c r="F102" s="96">
        <f>'[7]Scenario 2'!M99</f>
        <v>11.5</v>
      </c>
      <c r="G102" s="96">
        <f>'[7]Scenario 2'!N99</f>
        <v>0</v>
      </c>
      <c r="H102" s="96">
        <f t="shared" si="1"/>
        <v>320.5</v>
      </c>
      <c r="I102" s="96">
        <f>IF('[7]Scenario 2'!$E99&gt;0,'[7]Scenario 2'!$E99,0)</f>
        <v>0</v>
      </c>
      <c r="J102" s="96">
        <f>IF('[7]Scenario 2'!$E99&lt;=0,'[7]Scenario 2'!$E99,0)</f>
        <v>0</v>
      </c>
    </row>
    <row r="103" spans="1:10" x14ac:dyDescent="0.35">
      <c r="A103" s="97">
        <v>44933</v>
      </c>
      <c r="B103" s="96">
        <f>'[7]Scenario 2'!B100</f>
        <v>297.8</v>
      </c>
      <c r="C103" s="96">
        <f>'[7]Scenario 2'!C100</f>
        <v>87</v>
      </c>
      <c r="D103" s="96">
        <f>'[7]Scenario 2'!D100</f>
        <v>105</v>
      </c>
      <c r="E103" s="96">
        <f>'[7]Scenario 2'!F100</f>
        <v>119.6</v>
      </c>
      <c r="F103" s="96">
        <f>'[7]Scenario 2'!M100</f>
        <v>0</v>
      </c>
      <c r="G103" s="96">
        <f>'[7]Scenario 2'!N100</f>
        <v>13.8</v>
      </c>
      <c r="H103" s="96">
        <f t="shared" si="1"/>
        <v>311.60000000000002</v>
      </c>
      <c r="I103" s="96">
        <f>IF('[7]Scenario 2'!$E100&gt;0,'[7]Scenario 2'!$E100,0)</f>
        <v>0</v>
      </c>
      <c r="J103" s="96">
        <f>IF('[7]Scenario 2'!$E100&lt;=0,'[7]Scenario 2'!$E100,0)</f>
        <v>0</v>
      </c>
    </row>
    <row r="104" spans="1:10" x14ac:dyDescent="0.35">
      <c r="A104" s="97">
        <v>44934</v>
      </c>
      <c r="B104" s="96">
        <f>'[7]Scenario 2'!B101</f>
        <v>284.10000000000002</v>
      </c>
      <c r="C104" s="96">
        <f>'[7]Scenario 2'!C101</f>
        <v>94</v>
      </c>
      <c r="D104" s="96">
        <f>'[7]Scenario 2'!D101</f>
        <v>94</v>
      </c>
      <c r="E104" s="96">
        <f>'[7]Scenario 2'!F101</f>
        <v>115.22</v>
      </c>
      <c r="F104" s="96">
        <f>'[7]Scenario 2'!M101</f>
        <v>0</v>
      </c>
      <c r="G104" s="96">
        <f>'[7]Scenario 2'!N101</f>
        <v>19.12</v>
      </c>
      <c r="H104" s="96">
        <f t="shared" si="1"/>
        <v>303.22000000000003</v>
      </c>
      <c r="I104" s="96">
        <f>IF('[7]Scenario 2'!$E101&gt;0,'[7]Scenario 2'!$E101,0)</f>
        <v>0</v>
      </c>
      <c r="J104" s="96">
        <f>IF('[7]Scenario 2'!$E101&lt;=0,'[7]Scenario 2'!$E101,0)</f>
        <v>0</v>
      </c>
    </row>
    <row r="105" spans="1:10" x14ac:dyDescent="0.35">
      <c r="A105" s="97">
        <v>44935</v>
      </c>
      <c r="B105" s="96">
        <f>'[7]Scenario 2'!B102</f>
        <v>294.60000000000002</v>
      </c>
      <c r="C105" s="96">
        <f>'[7]Scenario 2'!C102</f>
        <v>78</v>
      </c>
      <c r="D105" s="96">
        <f>'[7]Scenario 2'!D102</f>
        <v>98</v>
      </c>
      <c r="E105" s="96">
        <f>'[7]Scenario 2'!F102</f>
        <v>120</v>
      </c>
      <c r="F105" s="96">
        <f>'[7]Scenario 2'!M102</f>
        <v>0</v>
      </c>
      <c r="G105" s="96">
        <f>'[7]Scenario 2'!N102</f>
        <v>1.4</v>
      </c>
      <c r="H105" s="96">
        <f t="shared" si="1"/>
        <v>296</v>
      </c>
      <c r="I105" s="96">
        <f>IF('[7]Scenario 2'!$E102&gt;0,'[7]Scenario 2'!$E102,0)</f>
        <v>0</v>
      </c>
      <c r="J105" s="96">
        <f>IF('[7]Scenario 2'!$E102&lt;=0,'[7]Scenario 2'!$E102,0)</f>
        <v>0</v>
      </c>
    </row>
    <row r="106" spans="1:10" x14ac:dyDescent="0.35">
      <c r="A106" s="97">
        <v>44936</v>
      </c>
      <c r="B106" s="96">
        <f>'[7]Scenario 2'!B103</f>
        <v>341.5</v>
      </c>
      <c r="C106" s="96">
        <f>'[7]Scenario 2'!C103</f>
        <v>83</v>
      </c>
      <c r="D106" s="96">
        <f>'[7]Scenario 2'!D103</f>
        <v>96</v>
      </c>
      <c r="E106" s="96">
        <f>'[7]Scenario 2'!F103</f>
        <v>138.25</v>
      </c>
      <c r="F106" s="96">
        <f>'[7]Scenario 2'!M103</f>
        <v>24.25</v>
      </c>
      <c r="G106" s="96">
        <f>'[7]Scenario 2'!N103</f>
        <v>0</v>
      </c>
      <c r="H106" s="96">
        <f t="shared" si="1"/>
        <v>341.5</v>
      </c>
      <c r="I106" s="96">
        <f>IF('[7]Scenario 2'!$E103&gt;0,'[7]Scenario 2'!$E103,0)</f>
        <v>0</v>
      </c>
      <c r="J106" s="96">
        <f>IF('[7]Scenario 2'!$E103&lt;=0,'[7]Scenario 2'!$E103,0)</f>
        <v>0</v>
      </c>
    </row>
    <row r="107" spans="1:10" x14ac:dyDescent="0.35">
      <c r="A107" s="97">
        <v>44937</v>
      </c>
      <c r="B107" s="96">
        <f>'[7]Scenario 2'!B104</f>
        <v>336.5</v>
      </c>
      <c r="C107" s="96">
        <f>'[7]Scenario 2'!C104</f>
        <v>89</v>
      </c>
      <c r="D107" s="96">
        <f>'[7]Scenario 2'!D104</f>
        <v>95</v>
      </c>
      <c r="E107" s="96">
        <f>'[7]Scenario 2'!F104</f>
        <v>129.15</v>
      </c>
      <c r="F107" s="96">
        <f>'[7]Scenario 2'!M104</f>
        <v>23.35</v>
      </c>
      <c r="G107" s="96">
        <f>'[7]Scenario 2'!N104</f>
        <v>0</v>
      </c>
      <c r="H107" s="96">
        <f t="shared" si="1"/>
        <v>336.5</v>
      </c>
      <c r="I107" s="96">
        <f>IF('[7]Scenario 2'!$E104&gt;0,'[7]Scenario 2'!$E104,0)</f>
        <v>0</v>
      </c>
      <c r="J107" s="96">
        <f>IF('[7]Scenario 2'!$E104&lt;=0,'[7]Scenario 2'!$E104,0)</f>
        <v>0</v>
      </c>
    </row>
    <row r="108" spans="1:10" x14ac:dyDescent="0.35">
      <c r="A108" s="97">
        <v>44938</v>
      </c>
      <c r="B108" s="96">
        <f>'[7]Scenario 2'!B105</f>
        <v>303.89999999999998</v>
      </c>
      <c r="C108" s="96">
        <f>'[7]Scenario 2'!C105</f>
        <v>79</v>
      </c>
      <c r="D108" s="96">
        <f>'[7]Scenario 2'!D105</f>
        <v>98</v>
      </c>
      <c r="E108" s="96">
        <f>'[7]Scenario 2'!F105</f>
        <v>120</v>
      </c>
      <c r="F108" s="96">
        <f>'[7]Scenario 2'!M105</f>
        <v>6.9</v>
      </c>
      <c r="G108" s="96">
        <f>'[7]Scenario 2'!N105</f>
        <v>0</v>
      </c>
      <c r="H108" s="96">
        <f t="shared" si="1"/>
        <v>303.89999999999998</v>
      </c>
      <c r="I108" s="96">
        <f>IF('[7]Scenario 2'!$E105&gt;0,'[7]Scenario 2'!$E105,0)</f>
        <v>0</v>
      </c>
      <c r="J108" s="96">
        <f>IF('[7]Scenario 2'!$E105&lt;=0,'[7]Scenario 2'!$E105,0)</f>
        <v>0</v>
      </c>
    </row>
    <row r="109" spans="1:10" x14ac:dyDescent="0.35">
      <c r="A109" s="97">
        <v>44939</v>
      </c>
      <c r="B109" s="96">
        <f>'[7]Scenario 2'!B106</f>
        <v>249.5</v>
      </c>
      <c r="C109" s="96">
        <f>'[7]Scenario 2'!C106</f>
        <v>92</v>
      </c>
      <c r="D109" s="96">
        <f>'[7]Scenario 2'!D106</f>
        <v>94</v>
      </c>
      <c r="E109" s="96">
        <f>'[7]Scenario 2'!F106</f>
        <v>99.43</v>
      </c>
      <c r="F109" s="96">
        <f>'[7]Scenario 2'!M106</f>
        <v>0</v>
      </c>
      <c r="G109" s="96">
        <f>'[7]Scenario 2'!N106</f>
        <v>35.93</v>
      </c>
      <c r="H109" s="96">
        <f t="shared" si="1"/>
        <v>285.43</v>
      </c>
      <c r="I109" s="96">
        <f>IF('[7]Scenario 2'!$E106&gt;0,'[7]Scenario 2'!$E106,0)</f>
        <v>0</v>
      </c>
      <c r="J109" s="96">
        <f>IF('[7]Scenario 2'!$E106&lt;=0,'[7]Scenario 2'!$E106,0)</f>
        <v>0</v>
      </c>
    </row>
    <row r="110" spans="1:10" x14ac:dyDescent="0.35">
      <c r="A110" s="97">
        <v>44940</v>
      </c>
      <c r="B110" s="96">
        <f>'[7]Scenario 2'!B107</f>
        <v>208.7</v>
      </c>
      <c r="C110" s="96">
        <f>'[7]Scenario 2'!C107</f>
        <v>89</v>
      </c>
      <c r="D110" s="96">
        <f>'[7]Scenario 2'!D107</f>
        <v>87</v>
      </c>
      <c r="E110" s="96">
        <f>'[7]Scenario 2'!F107</f>
        <v>79.48</v>
      </c>
      <c r="F110" s="96">
        <f>'[7]Scenario 2'!M107</f>
        <v>0</v>
      </c>
      <c r="G110" s="96">
        <f>'[7]Scenario 2'!N107</f>
        <v>46.78</v>
      </c>
      <c r="H110" s="96">
        <f t="shared" si="1"/>
        <v>255.48</v>
      </c>
      <c r="I110" s="96">
        <f>IF('[7]Scenario 2'!$E107&gt;0,'[7]Scenario 2'!$E107,0)</f>
        <v>0</v>
      </c>
      <c r="J110" s="96">
        <f>IF('[7]Scenario 2'!$E107&lt;=0,'[7]Scenario 2'!$E107,0)</f>
        <v>0</v>
      </c>
    </row>
    <row r="111" spans="1:10" x14ac:dyDescent="0.35">
      <c r="A111" s="97">
        <v>44941</v>
      </c>
      <c r="B111" s="96">
        <f>'[7]Scenario 2'!B108</f>
        <v>212.1</v>
      </c>
      <c r="C111" s="96">
        <f>'[7]Scenario 2'!C108</f>
        <v>85</v>
      </c>
      <c r="D111" s="96">
        <f>'[7]Scenario 2'!D108</f>
        <v>93</v>
      </c>
      <c r="E111" s="96">
        <f>'[7]Scenario 2'!F108</f>
        <v>80.58</v>
      </c>
      <c r="F111" s="96">
        <f>'[7]Scenario 2'!M108</f>
        <v>0</v>
      </c>
      <c r="G111" s="96">
        <f>'[7]Scenario 2'!N108</f>
        <v>46.48</v>
      </c>
      <c r="H111" s="96">
        <f t="shared" si="1"/>
        <v>258.58</v>
      </c>
      <c r="I111" s="96">
        <f>IF('[7]Scenario 2'!$E108&gt;0,'[7]Scenario 2'!$E108,0)</f>
        <v>0</v>
      </c>
      <c r="J111" s="96">
        <f>IF('[7]Scenario 2'!$E108&lt;=0,'[7]Scenario 2'!$E108,0)</f>
        <v>0</v>
      </c>
    </row>
    <row r="112" spans="1:10" x14ac:dyDescent="0.35">
      <c r="A112" s="97">
        <v>44942</v>
      </c>
      <c r="B112" s="96">
        <f>'[7]Scenario 2'!B109</f>
        <v>209.6</v>
      </c>
      <c r="C112" s="96">
        <f>'[7]Scenario 2'!C109</f>
        <v>84</v>
      </c>
      <c r="D112" s="96">
        <f>'[7]Scenario 2'!D109</f>
        <v>99</v>
      </c>
      <c r="E112" s="96">
        <f>'[7]Scenario 2'!F109</f>
        <v>74.58</v>
      </c>
      <c r="F112" s="96">
        <f>'[7]Scenario 2'!M109</f>
        <v>0</v>
      </c>
      <c r="G112" s="96">
        <f>'[7]Scenario 2'!N109</f>
        <v>47.98</v>
      </c>
      <c r="H112" s="96">
        <f t="shared" si="1"/>
        <v>257.58</v>
      </c>
      <c r="I112" s="96">
        <f>IF('[7]Scenario 2'!$E109&gt;0,'[7]Scenario 2'!$E109,0)</f>
        <v>0</v>
      </c>
      <c r="J112" s="96">
        <f>IF('[7]Scenario 2'!$E109&lt;=0,'[7]Scenario 2'!$E109,0)</f>
        <v>0</v>
      </c>
    </row>
    <row r="113" spans="1:10" x14ac:dyDescent="0.35">
      <c r="A113" s="97">
        <v>44943</v>
      </c>
      <c r="B113" s="96">
        <f>'[7]Scenario 2'!B110</f>
        <v>273.2</v>
      </c>
      <c r="C113" s="96">
        <f>'[7]Scenario 2'!C110</f>
        <v>83</v>
      </c>
      <c r="D113" s="96">
        <f>'[7]Scenario 2'!D110</f>
        <v>108</v>
      </c>
      <c r="E113" s="96">
        <f>'[7]Scenario 2'!F110</f>
        <v>108.72</v>
      </c>
      <c r="F113" s="96">
        <f>'[7]Scenario 2'!M110</f>
        <v>0</v>
      </c>
      <c r="G113" s="96">
        <f>'[7]Scenario 2'!N110</f>
        <v>26.52</v>
      </c>
      <c r="H113" s="96">
        <f t="shared" si="1"/>
        <v>299.71999999999997</v>
      </c>
      <c r="I113" s="96">
        <f>IF('[7]Scenario 2'!$E110&gt;0,'[7]Scenario 2'!$E110,0)</f>
        <v>0</v>
      </c>
      <c r="J113" s="96">
        <f>IF('[7]Scenario 2'!$E110&lt;=0,'[7]Scenario 2'!$E110,0)</f>
        <v>0</v>
      </c>
    </row>
    <row r="114" spans="1:10" x14ac:dyDescent="0.35">
      <c r="A114" s="97">
        <v>44944</v>
      </c>
      <c r="B114" s="96">
        <f>'[7]Scenario 2'!B111</f>
        <v>312.39999999999998</v>
      </c>
      <c r="C114" s="96">
        <f>'[7]Scenario 2'!C111</f>
        <v>93</v>
      </c>
      <c r="D114" s="96">
        <f>'[7]Scenario 2'!D111</f>
        <v>90</v>
      </c>
      <c r="E114" s="96">
        <f>'[7]Scenario 2'!F111</f>
        <v>120</v>
      </c>
      <c r="F114" s="96">
        <f>'[7]Scenario 2'!M111</f>
        <v>9.4</v>
      </c>
      <c r="G114" s="96">
        <f>'[7]Scenario 2'!N111</f>
        <v>0</v>
      </c>
      <c r="H114" s="96">
        <f t="shared" si="1"/>
        <v>312.39999999999998</v>
      </c>
      <c r="I114" s="96">
        <f>IF('[7]Scenario 2'!$E111&gt;0,'[7]Scenario 2'!$E111,0)</f>
        <v>0</v>
      </c>
      <c r="J114" s="96">
        <f>IF('[7]Scenario 2'!$E111&lt;=0,'[7]Scenario 2'!$E111,0)</f>
        <v>0</v>
      </c>
    </row>
    <row r="115" spans="1:10" x14ac:dyDescent="0.35">
      <c r="A115" s="97">
        <v>44945</v>
      </c>
      <c r="B115" s="96">
        <f>'[7]Scenario 2'!B112</f>
        <v>313.3</v>
      </c>
      <c r="C115" s="96">
        <f>'[7]Scenario 2'!C112</f>
        <v>83</v>
      </c>
      <c r="D115" s="96">
        <f>'[7]Scenario 2'!D112</f>
        <v>92</v>
      </c>
      <c r="E115" s="96">
        <f>'[7]Scenario 2'!F112</f>
        <v>120</v>
      </c>
      <c r="F115" s="96">
        <f>'[7]Scenario 2'!M112</f>
        <v>18.3</v>
      </c>
      <c r="G115" s="96">
        <f>'[7]Scenario 2'!N112</f>
        <v>0</v>
      </c>
      <c r="H115" s="96">
        <f t="shared" si="1"/>
        <v>313.3</v>
      </c>
      <c r="I115" s="96">
        <f>IF('[7]Scenario 2'!$E112&gt;0,'[7]Scenario 2'!$E112,0)</f>
        <v>0</v>
      </c>
      <c r="J115" s="96">
        <f>IF('[7]Scenario 2'!$E112&lt;=0,'[7]Scenario 2'!$E112,0)</f>
        <v>0</v>
      </c>
    </row>
    <row r="116" spans="1:10" x14ac:dyDescent="0.35">
      <c r="A116" s="97">
        <v>44946</v>
      </c>
      <c r="B116" s="96">
        <f>'[7]Scenario 2'!B113</f>
        <v>330</v>
      </c>
      <c r="C116" s="96">
        <f>'[7]Scenario 2'!C113</f>
        <v>89</v>
      </c>
      <c r="D116" s="96">
        <f>'[7]Scenario 2'!D113</f>
        <v>95</v>
      </c>
      <c r="E116" s="96">
        <f>'[7]Scenario 2'!F113</f>
        <v>120.75</v>
      </c>
      <c r="F116" s="96">
        <f>'[7]Scenario 2'!M113</f>
        <v>25.24</v>
      </c>
      <c r="G116" s="96">
        <f>'[7]Scenario 2'!N113</f>
        <v>0</v>
      </c>
      <c r="H116" s="96">
        <f t="shared" si="1"/>
        <v>330</v>
      </c>
      <c r="I116" s="96">
        <f>IF('[7]Scenario 2'!$E113&gt;0,'[7]Scenario 2'!$E113,0)</f>
        <v>0</v>
      </c>
      <c r="J116" s="96">
        <f>IF('[7]Scenario 2'!$E113&lt;=0,'[7]Scenario 2'!$E113,0)</f>
        <v>0</v>
      </c>
    </row>
    <row r="117" spans="1:10" x14ac:dyDescent="0.35">
      <c r="A117" s="111">
        <v>44947</v>
      </c>
      <c r="B117" s="112">
        <f>'[7]Scenario 2'!B114</f>
        <v>335.4</v>
      </c>
      <c r="C117" s="112">
        <f>'[7]Scenario 2'!C114</f>
        <v>87</v>
      </c>
      <c r="D117" s="112">
        <f>'[7]Scenario 2'!D114</f>
        <v>95</v>
      </c>
      <c r="E117" s="112">
        <f>'[7]Scenario 2'!F114</f>
        <v>126.68</v>
      </c>
      <c r="F117" s="112">
        <f>'[7]Scenario 2'!M114</f>
        <v>26.72</v>
      </c>
      <c r="G117" s="112">
        <f>'[7]Scenario 2'!N114</f>
        <v>0</v>
      </c>
      <c r="H117" s="112">
        <f t="shared" si="1"/>
        <v>335.4</v>
      </c>
      <c r="I117" s="112">
        <f>IF('[7]Scenario 2'!$E114&gt;0,'[7]Scenario 2'!$E114,0)</f>
        <v>0</v>
      </c>
      <c r="J117" s="112">
        <f>IF('[7]Scenario 2'!$E114&lt;=0,'[7]Scenario 2'!$E114,0)</f>
        <v>0</v>
      </c>
    </row>
    <row r="118" spans="1:10" x14ac:dyDescent="0.35">
      <c r="A118" s="97">
        <v>44948</v>
      </c>
      <c r="B118" s="96">
        <f>'[7]Scenario 2'!B115</f>
        <v>296.5</v>
      </c>
      <c r="C118" s="96">
        <f>'[7]Scenario 2'!C115</f>
        <v>89</v>
      </c>
      <c r="D118" s="96">
        <f>'[7]Scenario 2'!D115</f>
        <v>85</v>
      </c>
      <c r="E118" s="96">
        <f>'[7]Scenario 2'!F115</f>
        <v>120</v>
      </c>
      <c r="F118" s="96">
        <f>'[7]Scenario 2'!M115</f>
        <v>2.5</v>
      </c>
      <c r="G118" s="96">
        <f>'[7]Scenario 2'!N115</f>
        <v>0</v>
      </c>
      <c r="H118" s="96">
        <f t="shared" si="1"/>
        <v>296.5</v>
      </c>
      <c r="I118" s="96">
        <f>IF('[7]Scenario 2'!$E115&gt;0,'[7]Scenario 2'!$E115,0)</f>
        <v>0</v>
      </c>
      <c r="J118" s="96">
        <f>IF('[7]Scenario 2'!$E115&lt;=0,'[7]Scenario 2'!$E115,0)</f>
        <v>0</v>
      </c>
    </row>
    <row r="119" spans="1:10" x14ac:dyDescent="0.35">
      <c r="A119" s="97">
        <v>44949</v>
      </c>
      <c r="B119" s="96">
        <f>'[7]Scenario 2'!B116</f>
        <v>271.89999999999998</v>
      </c>
      <c r="C119" s="96">
        <f>'[7]Scenario 2'!C116</f>
        <v>93</v>
      </c>
      <c r="D119" s="96">
        <f>'[7]Scenario 2'!D116</f>
        <v>85</v>
      </c>
      <c r="E119" s="96">
        <f>'[7]Scenario 2'!F116</f>
        <v>114.23</v>
      </c>
      <c r="F119" s="96">
        <f>'[7]Scenario 2'!M116</f>
        <v>0</v>
      </c>
      <c r="G119" s="96">
        <f>'[7]Scenario 2'!N116</f>
        <v>20.329999999999998</v>
      </c>
      <c r="H119" s="96">
        <f t="shared" si="1"/>
        <v>292.22999999999996</v>
      </c>
      <c r="I119" s="96">
        <f>IF('[7]Scenario 2'!$E116&gt;0,'[7]Scenario 2'!$E116,0)</f>
        <v>0</v>
      </c>
      <c r="J119" s="96">
        <f>IF('[7]Scenario 2'!$E116&lt;=0,'[7]Scenario 2'!$E116,0)</f>
        <v>0</v>
      </c>
    </row>
    <row r="120" spans="1:10" x14ac:dyDescent="0.35">
      <c r="A120" s="97">
        <v>44950</v>
      </c>
      <c r="B120" s="96">
        <f>'[7]Scenario 2'!B117</f>
        <v>281.2</v>
      </c>
      <c r="C120" s="96">
        <f>'[7]Scenario 2'!C117</f>
        <v>90</v>
      </c>
      <c r="D120" s="96">
        <f>'[7]Scenario 2'!D117</f>
        <v>86</v>
      </c>
      <c r="E120" s="96">
        <f>'[7]Scenario 2'!F117</f>
        <v>119.32</v>
      </c>
      <c r="F120" s="96">
        <f>'[7]Scenario 2'!M117</f>
        <v>0</v>
      </c>
      <c r="G120" s="96">
        <f>'[7]Scenario 2'!N117</f>
        <v>14.12</v>
      </c>
      <c r="H120" s="96">
        <f t="shared" si="1"/>
        <v>295.32</v>
      </c>
      <c r="I120" s="96">
        <f>IF('[7]Scenario 2'!$E117&gt;0,'[7]Scenario 2'!$E117,0)</f>
        <v>0</v>
      </c>
      <c r="J120" s="96">
        <f>IF('[7]Scenario 2'!$E117&lt;=0,'[7]Scenario 2'!$E117,0)</f>
        <v>0</v>
      </c>
    </row>
    <row r="121" spans="1:10" x14ac:dyDescent="0.35">
      <c r="A121" s="97">
        <v>44951</v>
      </c>
      <c r="B121" s="96">
        <f>'[7]Scenario 2'!B118</f>
        <v>262.60000000000002</v>
      </c>
      <c r="C121" s="96">
        <f>'[7]Scenario 2'!C118</f>
        <v>73</v>
      </c>
      <c r="D121" s="96">
        <f>'[7]Scenario 2'!D118</f>
        <v>88</v>
      </c>
      <c r="E121" s="96">
        <f>'[7]Scenario 2'!F118</f>
        <v>117.7</v>
      </c>
      <c r="F121" s="96">
        <f>'[7]Scenario 2'!M118</f>
        <v>0</v>
      </c>
      <c r="G121" s="96">
        <f>'[7]Scenario 2'!N118</f>
        <v>16.100000000000001</v>
      </c>
      <c r="H121" s="96">
        <f t="shared" si="1"/>
        <v>278.70000000000005</v>
      </c>
      <c r="I121" s="96">
        <f>IF('[7]Scenario 2'!$E118&gt;0,'[7]Scenario 2'!$E118,0)</f>
        <v>0</v>
      </c>
      <c r="J121" s="96">
        <f>IF('[7]Scenario 2'!$E118&lt;=0,'[7]Scenario 2'!$E118,0)</f>
        <v>0</v>
      </c>
    </row>
    <row r="122" spans="1:10" x14ac:dyDescent="0.35">
      <c r="A122" s="97">
        <v>44952</v>
      </c>
      <c r="B122" s="96">
        <f>'[7]Scenario 2'!B119</f>
        <v>293.60000000000002</v>
      </c>
      <c r="C122" s="96">
        <f>'[7]Scenario 2'!C119</f>
        <v>78</v>
      </c>
      <c r="D122" s="96">
        <f>'[7]Scenario 2'!D119</f>
        <v>87</v>
      </c>
      <c r="E122" s="96">
        <f>'[7]Scenario 2'!F119</f>
        <v>120</v>
      </c>
      <c r="F122" s="96">
        <f>'[7]Scenario 2'!M119</f>
        <v>8.6</v>
      </c>
      <c r="G122" s="96">
        <f>'[7]Scenario 2'!N119</f>
        <v>0</v>
      </c>
      <c r="H122" s="96">
        <f t="shared" si="1"/>
        <v>293.60000000000002</v>
      </c>
      <c r="I122" s="96">
        <f>IF('[7]Scenario 2'!$E119&gt;0,'[7]Scenario 2'!$E119,0)</f>
        <v>0</v>
      </c>
      <c r="J122" s="96">
        <f>IF('[7]Scenario 2'!$E119&lt;=0,'[7]Scenario 2'!$E119,0)</f>
        <v>0</v>
      </c>
    </row>
    <row r="123" spans="1:10" x14ac:dyDescent="0.35">
      <c r="A123" s="97">
        <v>44953</v>
      </c>
      <c r="B123" s="96">
        <f>'[7]Scenario 2'!B120</f>
        <v>296.39999999999998</v>
      </c>
      <c r="C123" s="96">
        <f>'[7]Scenario 2'!C120</f>
        <v>84</v>
      </c>
      <c r="D123" s="96">
        <f>'[7]Scenario 2'!D120</f>
        <v>88</v>
      </c>
      <c r="E123" s="96">
        <f>'[7]Scenario 2'!F120</f>
        <v>120</v>
      </c>
      <c r="F123" s="96">
        <f>'[7]Scenario 2'!M120</f>
        <v>4.4000000000000004</v>
      </c>
      <c r="G123" s="96">
        <f>'[7]Scenario 2'!N120</f>
        <v>0</v>
      </c>
      <c r="H123" s="96">
        <f t="shared" si="1"/>
        <v>296.39999999999998</v>
      </c>
      <c r="I123" s="96">
        <f>IF('[7]Scenario 2'!$E120&gt;0,'[7]Scenario 2'!$E120,0)</f>
        <v>0</v>
      </c>
      <c r="J123" s="96">
        <f>IF('[7]Scenario 2'!$E120&lt;=0,'[7]Scenario 2'!$E120,0)</f>
        <v>0</v>
      </c>
    </row>
    <row r="124" spans="1:10" x14ac:dyDescent="0.35">
      <c r="A124" s="97">
        <v>44954</v>
      </c>
      <c r="B124" s="96">
        <f>'[7]Scenario 2'!B121</f>
        <v>322.10000000000002</v>
      </c>
      <c r="C124" s="96">
        <f>'[7]Scenario 2'!C121</f>
        <v>86</v>
      </c>
      <c r="D124" s="96">
        <f>'[7]Scenario 2'!D121</f>
        <v>91.22</v>
      </c>
      <c r="E124" s="96">
        <f>'[7]Scenario 2'!F121</f>
        <v>120</v>
      </c>
      <c r="F124" s="96">
        <f>'[7]Scenario 2'!M121</f>
        <v>24.88</v>
      </c>
      <c r="G124" s="96">
        <f>'[7]Scenario 2'!N121</f>
        <v>0</v>
      </c>
      <c r="H124" s="96">
        <f t="shared" si="1"/>
        <v>322.10000000000002</v>
      </c>
      <c r="I124" s="96">
        <f>IF('[7]Scenario 2'!$E121&gt;0,'[7]Scenario 2'!$E121,0)</f>
        <v>0</v>
      </c>
      <c r="J124" s="96">
        <f>IF('[7]Scenario 2'!$E121&lt;=0,'[7]Scenario 2'!$E121,0)</f>
        <v>0</v>
      </c>
    </row>
    <row r="125" spans="1:10" x14ac:dyDescent="0.35">
      <c r="A125" s="97">
        <v>44955</v>
      </c>
      <c r="B125" s="96">
        <f>'[7]Scenario 2'!B122</f>
        <v>324.3</v>
      </c>
      <c r="C125" s="96">
        <f>'[7]Scenario 2'!C122</f>
        <v>92</v>
      </c>
      <c r="D125" s="96">
        <f>'[7]Scenario 2'!D122</f>
        <v>87.63</v>
      </c>
      <c r="E125" s="96">
        <f>'[7]Scenario 2'!F122</f>
        <v>120</v>
      </c>
      <c r="F125" s="96">
        <f>'[7]Scenario 2'!M122</f>
        <v>24.68</v>
      </c>
      <c r="G125" s="96">
        <f>'[7]Scenario 2'!N122</f>
        <v>0</v>
      </c>
      <c r="H125" s="96">
        <f t="shared" si="1"/>
        <v>324.3</v>
      </c>
      <c r="I125" s="96">
        <f>IF('[7]Scenario 2'!$E122&gt;0,'[7]Scenario 2'!$E122,0)</f>
        <v>0</v>
      </c>
      <c r="J125" s="96">
        <f>IF('[7]Scenario 2'!$E122&lt;=0,'[7]Scenario 2'!$E122,0)</f>
        <v>0</v>
      </c>
    </row>
    <row r="126" spans="1:10" x14ac:dyDescent="0.35">
      <c r="A126" s="97">
        <v>44956</v>
      </c>
      <c r="B126" s="96">
        <f>'[7]Scenario 2'!B123</f>
        <v>313.5</v>
      </c>
      <c r="C126" s="96">
        <f>'[7]Scenario 2'!C123</f>
        <v>85</v>
      </c>
      <c r="D126" s="96">
        <f>'[7]Scenario 2'!D123</f>
        <v>85.78</v>
      </c>
      <c r="E126" s="96">
        <f>'[7]Scenario 2'!F123</f>
        <v>120</v>
      </c>
      <c r="F126" s="96">
        <f>'[7]Scenario 2'!M123</f>
        <v>22.72</v>
      </c>
      <c r="G126" s="96">
        <f>'[7]Scenario 2'!N123</f>
        <v>0</v>
      </c>
      <c r="H126" s="96">
        <f t="shared" si="1"/>
        <v>313.5</v>
      </c>
      <c r="I126" s="96">
        <f>IF('[7]Scenario 2'!$E123&gt;0,'[7]Scenario 2'!$E123,0)</f>
        <v>0</v>
      </c>
      <c r="J126" s="96">
        <f>IF('[7]Scenario 2'!$E123&lt;=0,'[7]Scenario 2'!$E123,0)</f>
        <v>0</v>
      </c>
    </row>
    <row r="127" spans="1:10" x14ac:dyDescent="0.35">
      <c r="A127" s="97">
        <v>44957</v>
      </c>
      <c r="B127" s="96">
        <f>'[7]Scenario 2'!B124</f>
        <v>354.4</v>
      </c>
      <c r="C127" s="96">
        <f>'[7]Scenario 2'!C124</f>
        <v>86</v>
      </c>
      <c r="D127" s="96">
        <f>'[7]Scenario 2'!D124</f>
        <v>95</v>
      </c>
      <c r="E127" s="96">
        <f>'[7]Scenario 2'!F124</f>
        <v>140</v>
      </c>
      <c r="F127" s="96">
        <f>'[7]Scenario 2'!M124</f>
        <v>33.4</v>
      </c>
      <c r="G127" s="96">
        <f>'[7]Scenario 2'!N124</f>
        <v>0</v>
      </c>
      <c r="H127" s="96">
        <f t="shared" si="1"/>
        <v>354.4</v>
      </c>
      <c r="I127" s="96">
        <f>IF('[7]Scenario 2'!$E124&gt;0,'[7]Scenario 2'!$E124,0)</f>
        <v>0</v>
      </c>
      <c r="J127" s="96">
        <f>IF('[7]Scenario 2'!$E124&lt;=0,'[7]Scenario 2'!$E124,0)</f>
        <v>0</v>
      </c>
    </row>
    <row r="128" spans="1:10" x14ac:dyDescent="0.35">
      <c r="A128" s="97">
        <v>44958</v>
      </c>
      <c r="B128" s="96">
        <f>'[7]Scenario 2'!B125</f>
        <v>309.2</v>
      </c>
      <c r="C128" s="96">
        <f>'[7]Scenario 2'!C125</f>
        <v>87</v>
      </c>
      <c r="D128" s="96">
        <f>'[7]Scenario 2'!D125</f>
        <v>94.76</v>
      </c>
      <c r="E128" s="96">
        <f>'[7]Scenario 2'!F125</f>
        <v>105</v>
      </c>
      <c r="F128" s="96">
        <f>'[7]Scenario 2'!M125</f>
        <v>22.44</v>
      </c>
      <c r="G128" s="96">
        <f>'[7]Scenario 2'!N125</f>
        <v>0</v>
      </c>
      <c r="H128" s="96">
        <f t="shared" si="1"/>
        <v>309.2</v>
      </c>
      <c r="I128" s="96">
        <f>IF('[7]Scenario 2'!$E125&gt;0,'[7]Scenario 2'!$E125,0)</f>
        <v>0</v>
      </c>
      <c r="J128" s="96">
        <f>IF('[7]Scenario 2'!$E125&lt;=0,'[7]Scenario 2'!$E125,0)</f>
        <v>0</v>
      </c>
    </row>
    <row r="129" spans="1:10" x14ac:dyDescent="0.35">
      <c r="A129" s="97">
        <v>44959</v>
      </c>
      <c r="B129" s="96">
        <f>'[7]Scenario 2'!B126</f>
        <v>289</v>
      </c>
      <c r="C129" s="96">
        <f>'[7]Scenario 2'!C126</f>
        <v>87</v>
      </c>
      <c r="D129" s="96">
        <f>'[7]Scenario 2'!D126</f>
        <v>83</v>
      </c>
      <c r="E129" s="96">
        <f>'[7]Scenario 2'!F126</f>
        <v>105</v>
      </c>
      <c r="F129" s="96">
        <f>'[7]Scenario 2'!M126</f>
        <v>14</v>
      </c>
      <c r="G129" s="96">
        <f>'[7]Scenario 2'!N126</f>
        <v>0</v>
      </c>
      <c r="H129" s="96">
        <f t="shared" si="1"/>
        <v>289</v>
      </c>
      <c r="I129" s="96">
        <f>IF('[7]Scenario 2'!$E126&gt;0,'[7]Scenario 2'!$E126,0)</f>
        <v>0</v>
      </c>
      <c r="J129" s="96">
        <f>IF('[7]Scenario 2'!$E126&lt;=0,'[7]Scenario 2'!$E126,0)</f>
        <v>0</v>
      </c>
    </row>
    <row r="130" spans="1:10" x14ac:dyDescent="0.35">
      <c r="A130" s="97">
        <v>44960</v>
      </c>
      <c r="B130" s="96">
        <f>'[7]Scenario 2'!B127</f>
        <v>268.8</v>
      </c>
      <c r="C130" s="96">
        <f>'[7]Scenario 2'!C127</f>
        <v>87</v>
      </c>
      <c r="D130" s="96">
        <f>'[7]Scenario 2'!D127</f>
        <v>77</v>
      </c>
      <c r="E130" s="96">
        <f>'[7]Scenario 2'!F127</f>
        <v>105</v>
      </c>
      <c r="F130" s="96">
        <f>'[7]Scenario 2'!M127</f>
        <v>0</v>
      </c>
      <c r="G130" s="96">
        <f>'[7]Scenario 2'!N127</f>
        <v>0.2</v>
      </c>
      <c r="H130" s="96">
        <f t="shared" si="1"/>
        <v>269</v>
      </c>
      <c r="I130" s="96">
        <f>IF('[7]Scenario 2'!$E127&gt;0,'[7]Scenario 2'!$E127,0)</f>
        <v>0</v>
      </c>
      <c r="J130" s="96">
        <f>IF('[7]Scenario 2'!$E127&lt;=0,'[7]Scenario 2'!$E127,0)</f>
        <v>0</v>
      </c>
    </row>
    <row r="131" spans="1:10" x14ac:dyDescent="0.35">
      <c r="A131" s="97">
        <v>44961</v>
      </c>
      <c r="B131" s="96">
        <f>'[7]Scenario 2'!B128</f>
        <v>219.3</v>
      </c>
      <c r="C131" s="96">
        <f>'[7]Scenario 2'!C128</f>
        <v>86</v>
      </c>
      <c r="D131" s="96">
        <f>'[7]Scenario 2'!D128</f>
        <v>50</v>
      </c>
      <c r="E131" s="96">
        <f>'[7]Scenario 2'!F128</f>
        <v>101.21</v>
      </c>
      <c r="F131" s="96">
        <f>'[7]Scenario 2'!M128</f>
        <v>0</v>
      </c>
      <c r="G131" s="96">
        <f>'[7]Scenario 2'!N128</f>
        <v>17.91</v>
      </c>
      <c r="H131" s="96">
        <f t="shared" si="1"/>
        <v>237.21</v>
      </c>
      <c r="I131" s="96">
        <f>IF('[7]Scenario 2'!$E128&gt;0,'[7]Scenario 2'!$E128,0)</f>
        <v>0</v>
      </c>
      <c r="J131" s="96">
        <f>IF('[7]Scenario 2'!$E128&lt;=0,'[7]Scenario 2'!$E128,0)</f>
        <v>0</v>
      </c>
    </row>
    <row r="132" spans="1:10" x14ac:dyDescent="0.35">
      <c r="A132" s="97">
        <v>44962</v>
      </c>
      <c r="B132" s="96">
        <f>'[7]Scenario 2'!B129</f>
        <v>205.7</v>
      </c>
      <c r="C132" s="96">
        <f>'[7]Scenario 2'!C129</f>
        <v>86</v>
      </c>
      <c r="D132" s="96">
        <f>'[7]Scenario 2'!D129</f>
        <v>57</v>
      </c>
      <c r="E132" s="96">
        <f>'[7]Scenario 2'!F129</f>
        <v>91.49</v>
      </c>
      <c r="F132" s="96">
        <f>'[7]Scenario 2'!M129</f>
        <v>0</v>
      </c>
      <c r="G132" s="96">
        <f>'[7]Scenario 2'!N129</f>
        <v>28.79</v>
      </c>
      <c r="H132" s="96">
        <f t="shared" si="1"/>
        <v>234.48999999999998</v>
      </c>
      <c r="I132" s="96">
        <f>IF('[7]Scenario 2'!$E129&gt;0,'[7]Scenario 2'!$E129,0)</f>
        <v>0</v>
      </c>
      <c r="J132" s="96">
        <f>IF('[7]Scenario 2'!$E129&lt;=0,'[7]Scenario 2'!$E129,0)</f>
        <v>0</v>
      </c>
    </row>
    <row r="133" spans="1:10" x14ac:dyDescent="0.35">
      <c r="A133" s="97">
        <v>44963</v>
      </c>
      <c r="B133" s="96">
        <f>'[7]Scenario 2'!B130</f>
        <v>203.6</v>
      </c>
      <c r="C133" s="96">
        <f>'[7]Scenario 2'!C130</f>
        <v>82</v>
      </c>
      <c r="D133" s="96">
        <f>'[7]Scenario 2'!D130</f>
        <v>65</v>
      </c>
      <c r="E133" s="96">
        <f>'[7]Scenario 2'!F130</f>
        <v>88.46</v>
      </c>
      <c r="F133" s="96">
        <f>'[7]Scenario 2'!M130</f>
        <v>0</v>
      </c>
      <c r="G133" s="96">
        <f>'[7]Scenario 2'!N130</f>
        <v>31.86</v>
      </c>
      <c r="H133" s="96">
        <f t="shared" si="1"/>
        <v>235.45999999999998</v>
      </c>
      <c r="I133" s="96">
        <f>IF('[7]Scenario 2'!$E130&gt;0,'[7]Scenario 2'!$E130,0)</f>
        <v>0</v>
      </c>
      <c r="J133" s="96">
        <f>IF('[7]Scenario 2'!$E130&lt;=0,'[7]Scenario 2'!$E130,0)</f>
        <v>0</v>
      </c>
    </row>
    <row r="134" spans="1:10" x14ac:dyDescent="0.35">
      <c r="A134" s="97">
        <v>44964</v>
      </c>
      <c r="B134" s="96">
        <f>'[7]Scenario 2'!B131</f>
        <v>225.5</v>
      </c>
      <c r="C134" s="96">
        <f>'[7]Scenario 2'!C131</f>
        <v>85</v>
      </c>
      <c r="D134" s="96">
        <f>'[7]Scenario 2'!D131</f>
        <v>71</v>
      </c>
      <c r="E134" s="96">
        <f>'[7]Scenario 2'!F131</f>
        <v>94.86</v>
      </c>
      <c r="F134" s="96">
        <f>'[7]Scenario 2'!M131</f>
        <v>0</v>
      </c>
      <c r="G134" s="96">
        <f>'[7]Scenario 2'!N131</f>
        <v>25.36</v>
      </c>
      <c r="H134" s="96">
        <f t="shared" ref="H134:H186" si="2">(0-J134)+B134+G134</f>
        <v>250.86</v>
      </c>
      <c r="I134" s="96">
        <f>IF('[7]Scenario 2'!$E131&gt;0,'[7]Scenario 2'!$E131,0)</f>
        <v>0</v>
      </c>
      <c r="J134" s="96">
        <f>IF('[7]Scenario 2'!$E131&lt;=0,'[7]Scenario 2'!$E131,0)</f>
        <v>0</v>
      </c>
    </row>
    <row r="135" spans="1:10" x14ac:dyDescent="0.35">
      <c r="A135" s="97">
        <v>44965</v>
      </c>
      <c r="B135" s="96">
        <f>'[7]Scenario 2'!B132</f>
        <v>234.9</v>
      </c>
      <c r="C135" s="96">
        <f>'[7]Scenario 2'!C132</f>
        <v>85</v>
      </c>
      <c r="D135" s="96">
        <f>'[7]Scenario 2'!D132</f>
        <v>82</v>
      </c>
      <c r="E135" s="96">
        <f>'[7]Scenario 2'!F132</f>
        <v>94.07</v>
      </c>
      <c r="F135" s="96">
        <f>'[7]Scenario 2'!M132</f>
        <v>0</v>
      </c>
      <c r="G135" s="96">
        <f>'[7]Scenario 2'!N132</f>
        <v>26.17</v>
      </c>
      <c r="H135" s="96">
        <f t="shared" si="2"/>
        <v>261.07</v>
      </c>
      <c r="I135" s="96">
        <f>IF('[7]Scenario 2'!$E132&gt;0,'[7]Scenario 2'!$E132,0)</f>
        <v>0</v>
      </c>
      <c r="J135" s="96">
        <f>IF('[7]Scenario 2'!$E132&lt;=0,'[7]Scenario 2'!$E132,0)</f>
        <v>0</v>
      </c>
    </row>
    <row r="136" spans="1:10" x14ac:dyDescent="0.35">
      <c r="A136" s="97">
        <v>44966</v>
      </c>
      <c r="B136" s="96">
        <f>'[7]Scenario 2'!B133</f>
        <v>245</v>
      </c>
      <c r="C136" s="96">
        <f>'[7]Scenario 2'!C133</f>
        <v>85</v>
      </c>
      <c r="D136" s="96">
        <f>'[7]Scenario 2'!D133</f>
        <v>86</v>
      </c>
      <c r="E136" s="96">
        <f>'[7]Scenario 2'!F133</f>
        <v>97.02</v>
      </c>
      <c r="F136" s="96">
        <f>'[7]Scenario 2'!M133</f>
        <v>0</v>
      </c>
      <c r="G136" s="96">
        <f>'[7]Scenario 2'!N133</f>
        <v>23.02</v>
      </c>
      <c r="H136" s="96">
        <f t="shared" si="2"/>
        <v>268.02</v>
      </c>
      <c r="I136" s="96">
        <f>IF('[7]Scenario 2'!$E133&gt;0,'[7]Scenario 2'!$E133,0)</f>
        <v>0</v>
      </c>
      <c r="J136" s="96">
        <f>IF('[7]Scenario 2'!$E133&lt;=0,'[7]Scenario 2'!$E133,0)</f>
        <v>0</v>
      </c>
    </row>
    <row r="137" spans="1:10" x14ac:dyDescent="0.35">
      <c r="A137" s="97">
        <v>44967</v>
      </c>
      <c r="B137" s="96">
        <f>'[7]Scenario 2'!B134</f>
        <v>234</v>
      </c>
      <c r="C137" s="96">
        <f>'[7]Scenario 2'!C134</f>
        <v>84</v>
      </c>
      <c r="D137" s="96">
        <f>'[7]Scenario 2'!D134</f>
        <v>86</v>
      </c>
      <c r="E137" s="96">
        <f>'[7]Scenario 2'!F134</f>
        <v>92.13</v>
      </c>
      <c r="F137" s="96">
        <f>'[7]Scenario 2'!M134</f>
        <v>0</v>
      </c>
      <c r="G137" s="96">
        <f>'[7]Scenario 2'!N134</f>
        <v>28.13</v>
      </c>
      <c r="H137" s="96">
        <f t="shared" si="2"/>
        <v>262.13</v>
      </c>
      <c r="I137" s="96">
        <f>IF('[7]Scenario 2'!$E134&gt;0,'[7]Scenario 2'!$E134,0)</f>
        <v>0</v>
      </c>
      <c r="J137" s="96">
        <f>IF('[7]Scenario 2'!$E134&lt;=0,'[7]Scenario 2'!$E134,0)</f>
        <v>0</v>
      </c>
    </row>
    <row r="138" spans="1:10" x14ac:dyDescent="0.35">
      <c r="A138" s="97">
        <v>44968</v>
      </c>
      <c r="B138" s="96">
        <f>'[7]Scenario 2'!B135</f>
        <v>209.2</v>
      </c>
      <c r="C138" s="96">
        <f>'[7]Scenario 2'!C135</f>
        <v>84</v>
      </c>
      <c r="D138" s="96">
        <f>'[7]Scenario 2'!D135</f>
        <v>83</v>
      </c>
      <c r="E138" s="96">
        <f>'[7]Scenario 2'!F135</f>
        <v>81.3</v>
      </c>
      <c r="F138" s="96">
        <f>'[7]Scenario 2'!M135</f>
        <v>0</v>
      </c>
      <c r="G138" s="96">
        <f>'[7]Scenario 2'!N135</f>
        <v>39.1</v>
      </c>
      <c r="H138" s="96">
        <f t="shared" si="2"/>
        <v>248.29999999999998</v>
      </c>
      <c r="I138" s="96">
        <f>IF('[7]Scenario 2'!$E135&gt;0,'[7]Scenario 2'!$E135,0)</f>
        <v>0</v>
      </c>
      <c r="J138" s="96">
        <f>IF('[7]Scenario 2'!$E135&lt;=0,'[7]Scenario 2'!$E135,0)</f>
        <v>0</v>
      </c>
    </row>
    <row r="139" spans="1:10" x14ac:dyDescent="0.35">
      <c r="A139" s="97">
        <v>44969</v>
      </c>
      <c r="B139" s="96">
        <f>'[7]Scenario 2'!B136</f>
        <v>214.8</v>
      </c>
      <c r="C139" s="96">
        <f>'[7]Scenario 2'!C136</f>
        <v>82</v>
      </c>
      <c r="D139" s="96">
        <f>'[7]Scenario 2'!D136</f>
        <v>85</v>
      </c>
      <c r="E139" s="96">
        <f>'[7]Scenario 2'!F136</f>
        <v>84.09</v>
      </c>
      <c r="F139" s="96">
        <f>'[7]Scenario 2'!M136</f>
        <v>0</v>
      </c>
      <c r="G139" s="96">
        <f>'[7]Scenario 2'!N136</f>
        <v>36.29</v>
      </c>
      <c r="H139" s="96">
        <f t="shared" si="2"/>
        <v>251.09</v>
      </c>
      <c r="I139" s="96">
        <f>IF('[7]Scenario 2'!$E136&gt;0,'[7]Scenario 2'!$E136,0)</f>
        <v>0</v>
      </c>
      <c r="J139" s="96">
        <f>IF('[7]Scenario 2'!$E136&lt;=0,'[7]Scenario 2'!$E136,0)</f>
        <v>0</v>
      </c>
    </row>
    <row r="140" spans="1:10" x14ac:dyDescent="0.35">
      <c r="A140" s="97">
        <v>44970</v>
      </c>
      <c r="B140" s="96">
        <f>'[7]Scenario 2'!B137</f>
        <v>230</v>
      </c>
      <c r="C140" s="96">
        <f>'[7]Scenario 2'!C137</f>
        <v>82</v>
      </c>
      <c r="D140" s="96">
        <f>'[7]Scenario 2'!D137</f>
        <v>85</v>
      </c>
      <c r="E140" s="96">
        <f>'[7]Scenario 2'!F137</f>
        <v>91.64</v>
      </c>
      <c r="F140" s="96">
        <f>'[7]Scenario 2'!M137</f>
        <v>0</v>
      </c>
      <c r="G140" s="96">
        <f>'[7]Scenario 2'!N137</f>
        <v>28.64</v>
      </c>
      <c r="H140" s="96">
        <f t="shared" si="2"/>
        <v>258.64</v>
      </c>
      <c r="I140" s="96">
        <f>IF('[7]Scenario 2'!$E137&gt;0,'[7]Scenario 2'!$E137,0)</f>
        <v>0</v>
      </c>
      <c r="J140" s="96">
        <f>IF('[7]Scenario 2'!$E137&lt;=0,'[7]Scenario 2'!$E137,0)</f>
        <v>0</v>
      </c>
    </row>
    <row r="141" spans="1:10" x14ac:dyDescent="0.35">
      <c r="A141" s="97">
        <v>44971</v>
      </c>
      <c r="B141" s="96">
        <f>'[7]Scenario 2'!B138</f>
        <v>247.8</v>
      </c>
      <c r="C141" s="96">
        <f>'[7]Scenario 2'!C138</f>
        <v>81</v>
      </c>
      <c r="D141" s="96">
        <f>'[7]Scenario 2'!D138</f>
        <v>81</v>
      </c>
      <c r="E141" s="96">
        <f>'[7]Scenario 2'!F138</f>
        <v>102.34</v>
      </c>
      <c r="F141" s="96">
        <f>'[7]Scenario 2'!M138</f>
        <v>0</v>
      </c>
      <c r="G141" s="96">
        <f>'[7]Scenario 2'!N138</f>
        <v>16.54</v>
      </c>
      <c r="H141" s="96">
        <f t="shared" si="2"/>
        <v>264.34000000000003</v>
      </c>
      <c r="I141" s="96">
        <f>IF('[7]Scenario 2'!$E138&gt;0,'[7]Scenario 2'!$E138,0)</f>
        <v>0</v>
      </c>
      <c r="J141" s="96">
        <f>IF('[7]Scenario 2'!$E138&lt;=0,'[7]Scenario 2'!$E138,0)</f>
        <v>0</v>
      </c>
    </row>
    <row r="142" spans="1:10" x14ac:dyDescent="0.35">
      <c r="A142" s="97">
        <v>44972</v>
      </c>
      <c r="B142" s="96">
        <f>'[7]Scenario 2'!B139</f>
        <v>253.8</v>
      </c>
      <c r="C142" s="96">
        <f>'[7]Scenario 2'!C139</f>
        <v>82</v>
      </c>
      <c r="D142" s="96">
        <f>'[7]Scenario 2'!D139</f>
        <v>65</v>
      </c>
      <c r="E142" s="96">
        <f>'[7]Scenario 2'!F139</f>
        <v>105</v>
      </c>
      <c r="F142" s="96">
        <f>'[7]Scenario 2'!M139</f>
        <v>1.8</v>
      </c>
      <c r="G142" s="96">
        <f>'[7]Scenario 2'!N139</f>
        <v>0</v>
      </c>
      <c r="H142" s="96">
        <f t="shared" si="2"/>
        <v>253.8</v>
      </c>
      <c r="I142" s="96">
        <f>IF('[7]Scenario 2'!$E139&gt;0,'[7]Scenario 2'!$E139,0)</f>
        <v>0</v>
      </c>
      <c r="J142" s="96">
        <f>IF('[7]Scenario 2'!$E139&lt;=0,'[7]Scenario 2'!$E139,0)</f>
        <v>0</v>
      </c>
    </row>
    <row r="143" spans="1:10" x14ac:dyDescent="0.35">
      <c r="A143" s="97">
        <v>44973</v>
      </c>
      <c r="B143" s="96">
        <f>'[7]Scenario 2'!B140</f>
        <v>239.6</v>
      </c>
      <c r="C143" s="96">
        <f>'[7]Scenario 2'!C140</f>
        <v>80</v>
      </c>
      <c r="D143" s="96">
        <f>'[7]Scenario 2'!D140</f>
        <v>62</v>
      </c>
      <c r="E143" s="96">
        <f>'[7]Scenario 2'!F140</f>
        <v>105</v>
      </c>
      <c r="F143" s="96">
        <f>'[7]Scenario 2'!M140</f>
        <v>0</v>
      </c>
      <c r="G143" s="96">
        <f>'[7]Scenario 2'!N140</f>
        <v>7.4</v>
      </c>
      <c r="H143" s="96">
        <f t="shared" si="2"/>
        <v>247</v>
      </c>
      <c r="I143" s="96">
        <f>IF('[7]Scenario 2'!$E140&gt;0,'[7]Scenario 2'!$E140,0)</f>
        <v>0</v>
      </c>
      <c r="J143" s="96">
        <f>IF('[7]Scenario 2'!$E140&lt;=0,'[7]Scenario 2'!$E140,0)</f>
        <v>0</v>
      </c>
    </row>
    <row r="144" spans="1:10" x14ac:dyDescent="0.35">
      <c r="A144" s="97">
        <v>44974</v>
      </c>
      <c r="B144" s="96">
        <f>'[7]Scenario 2'!B141</f>
        <v>247.4</v>
      </c>
      <c r="C144" s="96">
        <f>'[7]Scenario 2'!C141</f>
        <v>83</v>
      </c>
      <c r="D144" s="96">
        <f>'[7]Scenario 2'!D141</f>
        <v>73</v>
      </c>
      <c r="E144" s="96">
        <f>'[7]Scenario 2'!F141</f>
        <v>104.76</v>
      </c>
      <c r="F144" s="96">
        <f>'[7]Scenario 2'!M141</f>
        <v>0</v>
      </c>
      <c r="G144" s="96">
        <f>'[7]Scenario 2'!N141</f>
        <v>13.36</v>
      </c>
      <c r="H144" s="96">
        <f t="shared" si="2"/>
        <v>260.76</v>
      </c>
      <c r="I144" s="96">
        <f>IF('[7]Scenario 2'!$E141&gt;0,'[7]Scenario 2'!$E141,0)</f>
        <v>0</v>
      </c>
      <c r="J144" s="96">
        <f>IF('[7]Scenario 2'!$E141&lt;=0,'[7]Scenario 2'!$E141,0)</f>
        <v>0</v>
      </c>
    </row>
    <row r="145" spans="1:10" x14ac:dyDescent="0.35">
      <c r="A145" s="97">
        <v>44975</v>
      </c>
      <c r="B145" s="96">
        <f>'[7]Scenario 2'!B142</f>
        <v>254.6</v>
      </c>
      <c r="C145" s="96">
        <f>'[7]Scenario 2'!C142</f>
        <v>84</v>
      </c>
      <c r="D145" s="96">
        <f>'[7]Scenario 2'!D142</f>
        <v>82</v>
      </c>
      <c r="E145" s="96">
        <f>'[7]Scenario 2'!F142</f>
        <v>103.6</v>
      </c>
      <c r="F145" s="96">
        <f>'[7]Scenario 2'!M142</f>
        <v>0</v>
      </c>
      <c r="G145" s="96">
        <f>'[7]Scenario 2'!N142</f>
        <v>15</v>
      </c>
      <c r="H145" s="96">
        <f t="shared" si="2"/>
        <v>269.60000000000002</v>
      </c>
      <c r="I145" s="96">
        <f>IF('[7]Scenario 2'!$E142&gt;0,'[7]Scenario 2'!$E142,0)</f>
        <v>0</v>
      </c>
      <c r="J145" s="96">
        <f>IF('[7]Scenario 2'!$E142&lt;=0,'[7]Scenario 2'!$E142,0)</f>
        <v>0</v>
      </c>
    </row>
    <row r="146" spans="1:10" x14ac:dyDescent="0.35">
      <c r="A146" s="97">
        <v>44976</v>
      </c>
      <c r="B146" s="96">
        <f>'[7]Scenario 2'!B143</f>
        <v>254</v>
      </c>
      <c r="C146" s="96">
        <f>'[7]Scenario 2'!C143</f>
        <v>81</v>
      </c>
      <c r="D146" s="96">
        <f>'[7]Scenario 2'!D143</f>
        <v>81</v>
      </c>
      <c r="E146" s="96">
        <f>'[7]Scenario 2'!F143</f>
        <v>104.81</v>
      </c>
      <c r="F146" s="96">
        <f>'[7]Scenario 2'!M143</f>
        <v>0</v>
      </c>
      <c r="G146" s="96">
        <f>'[7]Scenario 2'!N143</f>
        <v>12.81</v>
      </c>
      <c r="H146" s="96">
        <f t="shared" si="2"/>
        <v>266.81</v>
      </c>
      <c r="I146" s="96">
        <f>IF('[7]Scenario 2'!$E143&gt;0,'[7]Scenario 2'!$E143,0)</f>
        <v>0</v>
      </c>
      <c r="J146" s="96">
        <f>IF('[7]Scenario 2'!$E143&lt;=0,'[7]Scenario 2'!$E143,0)</f>
        <v>0</v>
      </c>
    </row>
    <row r="147" spans="1:10" x14ac:dyDescent="0.35">
      <c r="A147" s="97">
        <v>44977</v>
      </c>
      <c r="B147" s="96">
        <f>'[7]Scenario 2'!B144</f>
        <v>261.2</v>
      </c>
      <c r="C147" s="96">
        <f>'[7]Scenario 2'!C144</f>
        <v>84</v>
      </c>
      <c r="D147" s="96">
        <f>'[7]Scenario 2'!D144</f>
        <v>87</v>
      </c>
      <c r="E147" s="96">
        <f>'[7]Scenario 2'!F144</f>
        <v>104.32</v>
      </c>
      <c r="F147" s="96">
        <f>'[7]Scenario 2'!M144</f>
        <v>0</v>
      </c>
      <c r="G147" s="96">
        <f>'[7]Scenario 2'!N144</f>
        <v>14.12</v>
      </c>
      <c r="H147" s="96">
        <f t="shared" si="2"/>
        <v>275.32</v>
      </c>
      <c r="I147" s="96">
        <f>IF('[7]Scenario 2'!$E144&gt;0,'[7]Scenario 2'!$E144,0)</f>
        <v>0</v>
      </c>
      <c r="J147" s="96">
        <f>IF('[7]Scenario 2'!$E144&lt;=0,'[7]Scenario 2'!$E144,0)</f>
        <v>0</v>
      </c>
    </row>
    <row r="148" spans="1:10" x14ac:dyDescent="0.35">
      <c r="A148" s="97">
        <v>44978</v>
      </c>
      <c r="B148" s="96">
        <f>'[7]Scenario 2'!B145</f>
        <v>277</v>
      </c>
      <c r="C148" s="96">
        <f>'[7]Scenario 2'!C145</f>
        <v>84</v>
      </c>
      <c r="D148" s="96">
        <f>'[7]Scenario 2'!D145</f>
        <v>77</v>
      </c>
      <c r="E148" s="96">
        <f>'[7]Scenario 2'!F145</f>
        <v>105</v>
      </c>
      <c r="F148" s="96">
        <f>'[7]Scenario 2'!M145</f>
        <v>11</v>
      </c>
      <c r="G148" s="96">
        <f>'[7]Scenario 2'!N145</f>
        <v>0</v>
      </c>
      <c r="H148" s="96">
        <f t="shared" si="2"/>
        <v>277</v>
      </c>
      <c r="I148" s="96">
        <f>IF('[7]Scenario 2'!$E145&gt;0,'[7]Scenario 2'!$E145,0)</f>
        <v>0</v>
      </c>
      <c r="J148" s="96">
        <f>IF('[7]Scenario 2'!$E145&lt;=0,'[7]Scenario 2'!$E145,0)</f>
        <v>0</v>
      </c>
    </row>
    <row r="149" spans="1:10" x14ac:dyDescent="0.35">
      <c r="A149" s="97">
        <v>44979</v>
      </c>
      <c r="B149" s="96">
        <f>'[7]Scenario 2'!B146</f>
        <v>255.2</v>
      </c>
      <c r="C149" s="96">
        <f>'[7]Scenario 2'!C146</f>
        <v>86</v>
      </c>
      <c r="D149" s="96">
        <f>'[7]Scenario 2'!D146</f>
        <v>88</v>
      </c>
      <c r="E149" s="96">
        <f>'[7]Scenario 2'!F146</f>
        <v>100.27</v>
      </c>
      <c r="F149" s="96">
        <f>'[7]Scenario 2'!M146</f>
        <v>0</v>
      </c>
      <c r="G149" s="96">
        <f>'[7]Scenario 2'!N146</f>
        <v>19.07</v>
      </c>
      <c r="H149" s="96">
        <f t="shared" si="2"/>
        <v>274.27</v>
      </c>
      <c r="I149" s="96">
        <f>IF('[7]Scenario 2'!$E146&gt;0,'[7]Scenario 2'!$E146,0)</f>
        <v>0</v>
      </c>
      <c r="J149" s="96">
        <f>IF('[7]Scenario 2'!$E146&lt;=0,'[7]Scenario 2'!$E146,0)</f>
        <v>0</v>
      </c>
    </row>
    <row r="150" spans="1:10" x14ac:dyDescent="0.35">
      <c r="A150" s="97">
        <v>44980</v>
      </c>
      <c r="B150" s="96">
        <f>'[7]Scenario 2'!B147</f>
        <v>224.6</v>
      </c>
      <c r="C150" s="96">
        <f>'[7]Scenario 2'!C147</f>
        <v>90</v>
      </c>
      <c r="D150" s="96">
        <f>'[7]Scenario 2'!D147</f>
        <v>87</v>
      </c>
      <c r="E150" s="96">
        <f>'[7]Scenario 2'!F147</f>
        <v>83.08</v>
      </c>
      <c r="F150" s="96">
        <f>'[7]Scenario 2'!M147</f>
        <v>0</v>
      </c>
      <c r="G150" s="96">
        <f>'[7]Scenario 2'!N147</f>
        <v>35.479999999999997</v>
      </c>
      <c r="H150" s="96">
        <f t="shared" si="2"/>
        <v>260.08</v>
      </c>
      <c r="I150" s="96">
        <f>IF('[7]Scenario 2'!$E147&gt;0,'[7]Scenario 2'!$E147,0)</f>
        <v>0</v>
      </c>
      <c r="J150" s="96">
        <f>IF('[7]Scenario 2'!$E147&lt;=0,'[7]Scenario 2'!$E147,0)</f>
        <v>0</v>
      </c>
    </row>
    <row r="151" spans="1:10" x14ac:dyDescent="0.35">
      <c r="A151" s="97">
        <v>44981</v>
      </c>
      <c r="B151" s="96">
        <f>'[7]Scenario 2'!B148</f>
        <v>191.3</v>
      </c>
      <c r="C151" s="96">
        <f>'[7]Scenario 2'!C148</f>
        <v>91</v>
      </c>
      <c r="D151" s="96">
        <f>'[7]Scenario 2'!D148</f>
        <v>90</v>
      </c>
      <c r="E151" s="96">
        <f>'[7]Scenario 2'!F148</f>
        <v>57.54</v>
      </c>
      <c r="F151" s="96">
        <f>'[7]Scenario 2'!M148</f>
        <v>0</v>
      </c>
      <c r="G151" s="96">
        <f>'[7]Scenario 2'!N148</f>
        <v>47.24</v>
      </c>
      <c r="H151" s="96">
        <f t="shared" si="2"/>
        <v>238.54000000000002</v>
      </c>
      <c r="I151" s="96">
        <f>IF('[7]Scenario 2'!$E148&gt;0,'[7]Scenario 2'!$E148,0)</f>
        <v>0</v>
      </c>
      <c r="J151" s="96">
        <f>IF('[7]Scenario 2'!$E148&lt;=0,'[7]Scenario 2'!$E148,0)</f>
        <v>0</v>
      </c>
    </row>
    <row r="152" spans="1:10" x14ac:dyDescent="0.35">
      <c r="A152" s="97">
        <v>44982</v>
      </c>
      <c r="B152" s="96">
        <f>'[7]Scenario 2'!B149</f>
        <v>182.6</v>
      </c>
      <c r="C152" s="96">
        <f>'[7]Scenario 2'!C149</f>
        <v>89</v>
      </c>
      <c r="D152" s="96">
        <f>'[7]Scenario 2'!D149</f>
        <v>87</v>
      </c>
      <c r="E152" s="96">
        <f>'[7]Scenario 2'!F149</f>
        <v>54.57</v>
      </c>
      <c r="F152" s="96">
        <f>'[7]Scenario 2'!M149</f>
        <v>0</v>
      </c>
      <c r="G152" s="96">
        <f>'[7]Scenario 2'!N149</f>
        <v>47.97</v>
      </c>
      <c r="H152" s="96">
        <f t="shared" si="2"/>
        <v>230.57</v>
      </c>
      <c r="I152" s="96">
        <f>IF('[7]Scenario 2'!$E149&gt;0,'[7]Scenario 2'!$E149,0)</f>
        <v>0</v>
      </c>
      <c r="J152" s="96">
        <f>IF('[7]Scenario 2'!$E149&lt;=0,'[7]Scenario 2'!$E149,0)</f>
        <v>0</v>
      </c>
    </row>
    <row r="153" spans="1:10" x14ac:dyDescent="0.35">
      <c r="A153" s="97">
        <v>44983</v>
      </c>
      <c r="B153" s="96">
        <f>'[7]Scenario 2'!B150</f>
        <v>202.9</v>
      </c>
      <c r="C153" s="96">
        <f>'[7]Scenario 2'!C150</f>
        <v>88</v>
      </c>
      <c r="D153" s="96">
        <f>'[7]Scenario 2'!D150</f>
        <v>87</v>
      </c>
      <c r="E153" s="96">
        <f>'[7]Scenario 2'!F150</f>
        <v>71.23</v>
      </c>
      <c r="F153" s="96">
        <f>'[7]Scenario 2'!M150</f>
        <v>0</v>
      </c>
      <c r="G153" s="96">
        <f>'[7]Scenario 2'!N150</f>
        <v>43.33</v>
      </c>
      <c r="H153" s="96">
        <f t="shared" si="2"/>
        <v>246.23000000000002</v>
      </c>
      <c r="I153" s="96">
        <f>IF('[7]Scenario 2'!$E150&gt;0,'[7]Scenario 2'!$E150,0)</f>
        <v>0</v>
      </c>
      <c r="J153" s="96">
        <f>IF('[7]Scenario 2'!$E150&lt;=0,'[7]Scenario 2'!$E150,0)</f>
        <v>0</v>
      </c>
    </row>
    <row r="154" spans="1:10" x14ac:dyDescent="0.35">
      <c r="A154" s="97">
        <v>44984</v>
      </c>
      <c r="B154" s="96">
        <f>'[7]Scenario 2'!B151</f>
        <v>221.1</v>
      </c>
      <c r="C154" s="96">
        <f>'[7]Scenario 2'!C151</f>
        <v>91</v>
      </c>
      <c r="D154" s="96">
        <f>'[7]Scenario 2'!D151</f>
        <v>85</v>
      </c>
      <c r="E154" s="96">
        <f>'[7]Scenario 2'!F151</f>
        <v>67.64</v>
      </c>
      <c r="F154" s="96">
        <f>'[7]Scenario 2'!M151</f>
        <v>0</v>
      </c>
      <c r="G154" s="96">
        <f>'[7]Scenario 2'!N151</f>
        <v>22.54</v>
      </c>
      <c r="H154" s="96">
        <f t="shared" si="2"/>
        <v>243.64</v>
      </c>
      <c r="I154" s="96">
        <f>IF('[7]Scenario 2'!$E151&gt;0,'[7]Scenario 2'!$E151,0)</f>
        <v>0</v>
      </c>
      <c r="J154" s="96">
        <f>IF('[7]Scenario 2'!$E151&lt;=0,'[7]Scenario 2'!$E151,0)</f>
        <v>0</v>
      </c>
    </row>
    <row r="155" spans="1:10" x14ac:dyDescent="0.35">
      <c r="A155" s="97">
        <v>44985</v>
      </c>
      <c r="B155" s="96">
        <f>'[7]Scenario 2'!B152</f>
        <v>262.89999999999998</v>
      </c>
      <c r="C155" s="96">
        <f>'[7]Scenario 2'!C152</f>
        <v>89</v>
      </c>
      <c r="D155" s="96">
        <f>'[7]Scenario 2'!D152</f>
        <v>85</v>
      </c>
      <c r="E155" s="96">
        <f>'[7]Scenario 2'!F152</f>
        <v>98.57</v>
      </c>
      <c r="F155" s="96">
        <f>'[7]Scenario 2'!M152</f>
        <v>0</v>
      </c>
      <c r="G155" s="96">
        <f>'[7]Scenario 2'!N152</f>
        <v>9.67</v>
      </c>
      <c r="H155" s="96">
        <f t="shared" si="2"/>
        <v>272.57</v>
      </c>
      <c r="I155" s="96">
        <f>IF('[7]Scenario 2'!$E152&gt;0,'[7]Scenario 2'!$E152,0)</f>
        <v>0</v>
      </c>
      <c r="J155" s="96">
        <f>IF('[7]Scenario 2'!$E152&lt;=0,'[7]Scenario 2'!$E152,0)</f>
        <v>0</v>
      </c>
    </row>
    <row r="156" spans="1:10" x14ac:dyDescent="0.35">
      <c r="A156" s="97">
        <v>44986</v>
      </c>
      <c r="B156" s="96">
        <f>'[7]Scenario 2'!B153</f>
        <v>267.3</v>
      </c>
      <c r="C156" s="96">
        <f>'[7]Scenario 2'!C153</f>
        <v>80</v>
      </c>
      <c r="D156" s="96">
        <f>'[7]Scenario 2'!D153</f>
        <v>87</v>
      </c>
      <c r="E156" s="96">
        <f>'[7]Scenario 2'!F153</f>
        <v>85</v>
      </c>
      <c r="F156" s="96">
        <f>'[7]Scenario 2'!M153</f>
        <v>20.3</v>
      </c>
      <c r="G156" s="96">
        <f>'[7]Scenario 2'!N153</f>
        <v>0</v>
      </c>
      <c r="H156" s="96">
        <f t="shared" si="2"/>
        <v>272.3</v>
      </c>
      <c r="I156" s="96">
        <f>IF('[7]Scenario 2'!$E153&gt;0,'[7]Scenario 2'!$E153,0)</f>
        <v>0</v>
      </c>
      <c r="J156" s="96">
        <f>IF('[7]Scenario 2'!$E153&lt;=0,'[7]Scenario 2'!$E153,0)</f>
        <v>-5</v>
      </c>
    </row>
    <row r="157" spans="1:10" x14ac:dyDescent="0.35">
      <c r="A157" s="97">
        <v>44987</v>
      </c>
      <c r="B157" s="96">
        <f>'[7]Scenario 2'!B154</f>
        <v>259.10000000000002</v>
      </c>
      <c r="C157" s="96">
        <f>'[7]Scenario 2'!C154</f>
        <v>81</v>
      </c>
      <c r="D157" s="96">
        <f>'[7]Scenario 2'!D154</f>
        <v>92</v>
      </c>
      <c r="E157" s="96">
        <f>'[7]Scenario 2'!F154</f>
        <v>85</v>
      </c>
      <c r="F157" s="96">
        <f>'[7]Scenario 2'!M154</f>
        <v>6.1</v>
      </c>
      <c r="G157" s="96">
        <f>'[7]Scenario 2'!N154</f>
        <v>0</v>
      </c>
      <c r="H157" s="96">
        <f t="shared" si="2"/>
        <v>264.10000000000002</v>
      </c>
      <c r="I157" s="96">
        <f>IF('[7]Scenario 2'!$E154&gt;0,'[7]Scenario 2'!$E154,0)</f>
        <v>0</v>
      </c>
      <c r="J157" s="96">
        <f>IF('[7]Scenario 2'!$E154&lt;=0,'[7]Scenario 2'!$E154,0)</f>
        <v>-5</v>
      </c>
    </row>
    <row r="158" spans="1:10" x14ac:dyDescent="0.35">
      <c r="A158" s="97">
        <v>44988</v>
      </c>
      <c r="B158" s="96">
        <f>'[7]Scenario 2'!B155</f>
        <v>273.2</v>
      </c>
      <c r="C158" s="96">
        <f>'[7]Scenario 2'!C155</f>
        <v>81</v>
      </c>
      <c r="D158" s="96">
        <f>'[7]Scenario 2'!D155</f>
        <v>94</v>
      </c>
      <c r="E158" s="96">
        <f>'[7]Scenario 2'!F155</f>
        <v>85</v>
      </c>
      <c r="F158" s="96">
        <f>'[7]Scenario 2'!M155</f>
        <v>18.2</v>
      </c>
      <c r="G158" s="96">
        <f>'[7]Scenario 2'!N155</f>
        <v>0</v>
      </c>
      <c r="H158" s="96">
        <f t="shared" si="2"/>
        <v>278.2</v>
      </c>
      <c r="I158" s="96">
        <f>IF('[7]Scenario 2'!$E155&gt;0,'[7]Scenario 2'!$E155,0)</f>
        <v>0</v>
      </c>
      <c r="J158" s="96">
        <f>IF('[7]Scenario 2'!$E155&lt;=0,'[7]Scenario 2'!$E155,0)</f>
        <v>-5</v>
      </c>
    </row>
    <row r="159" spans="1:10" x14ac:dyDescent="0.35">
      <c r="A159" s="97">
        <v>44989</v>
      </c>
      <c r="B159" s="96">
        <f>'[7]Scenario 2'!B156</f>
        <v>266.10000000000002</v>
      </c>
      <c r="C159" s="96">
        <f>'[7]Scenario 2'!C156</f>
        <v>81</v>
      </c>
      <c r="D159" s="96">
        <f>'[7]Scenario 2'!D156</f>
        <v>89</v>
      </c>
      <c r="E159" s="96">
        <f>'[7]Scenario 2'!F156</f>
        <v>85</v>
      </c>
      <c r="F159" s="96">
        <f>'[7]Scenario 2'!M156</f>
        <v>16.100000000000001</v>
      </c>
      <c r="G159" s="96">
        <f>'[7]Scenario 2'!N156</f>
        <v>0</v>
      </c>
      <c r="H159" s="96">
        <f t="shared" si="2"/>
        <v>271.10000000000002</v>
      </c>
      <c r="I159" s="96">
        <f>IF('[7]Scenario 2'!$E156&gt;0,'[7]Scenario 2'!$E156,0)</f>
        <v>0</v>
      </c>
      <c r="J159" s="96">
        <f>IF('[7]Scenario 2'!$E156&lt;=0,'[7]Scenario 2'!$E156,0)</f>
        <v>-5</v>
      </c>
    </row>
    <row r="160" spans="1:10" x14ac:dyDescent="0.35">
      <c r="A160" s="111">
        <v>44990</v>
      </c>
      <c r="B160" s="112">
        <f>'[7]Scenario 2'!B157</f>
        <v>253.5</v>
      </c>
      <c r="C160" s="112">
        <f>'[7]Scenario 2'!C157</f>
        <v>82</v>
      </c>
      <c r="D160" s="112">
        <f>'[7]Scenario 2'!D157</f>
        <v>93</v>
      </c>
      <c r="E160" s="112">
        <f>'[7]Scenario 2'!F157</f>
        <v>85</v>
      </c>
      <c r="F160" s="112">
        <f>'[7]Scenario 2'!M157</f>
        <v>0</v>
      </c>
      <c r="G160" s="112">
        <f>'[7]Scenario 2'!N157</f>
        <v>1.5</v>
      </c>
      <c r="H160" s="112">
        <f t="shared" si="2"/>
        <v>260</v>
      </c>
      <c r="I160" s="112">
        <f>IF('[7]Scenario 2'!$E157&gt;0,'[7]Scenario 2'!$E157,0)</f>
        <v>0</v>
      </c>
      <c r="J160" s="112">
        <f>IF('[7]Scenario 2'!$E157&lt;=0,'[7]Scenario 2'!$E157,0)</f>
        <v>-5</v>
      </c>
    </row>
    <row r="161" spans="1:10" x14ac:dyDescent="0.35">
      <c r="A161" s="97">
        <v>44991</v>
      </c>
      <c r="B161" s="96">
        <f>'[7]Scenario 2'!B158</f>
        <v>254.9</v>
      </c>
      <c r="C161" s="96">
        <f>'[7]Scenario 2'!C158</f>
        <v>89</v>
      </c>
      <c r="D161" s="96">
        <f>'[7]Scenario 2'!D158</f>
        <v>91</v>
      </c>
      <c r="E161" s="96">
        <f>'[7]Scenario 2'!F158</f>
        <v>85</v>
      </c>
      <c r="F161" s="96">
        <f>'[7]Scenario 2'!M158</f>
        <v>0</v>
      </c>
      <c r="G161" s="96">
        <f>'[7]Scenario 2'!N158</f>
        <v>5.0999999999999996</v>
      </c>
      <c r="H161" s="96">
        <f t="shared" si="2"/>
        <v>265</v>
      </c>
      <c r="I161" s="96">
        <f>IF('[7]Scenario 2'!$E158&gt;0,'[7]Scenario 2'!$E158,0)</f>
        <v>0</v>
      </c>
      <c r="J161" s="96">
        <f>IF('[7]Scenario 2'!$E158&lt;=0,'[7]Scenario 2'!$E158,0)</f>
        <v>-5</v>
      </c>
    </row>
    <row r="162" spans="1:10" x14ac:dyDescent="0.35">
      <c r="A162" s="97">
        <v>44992</v>
      </c>
      <c r="B162" s="96">
        <f>'[7]Scenario 2'!B159</f>
        <v>264.3</v>
      </c>
      <c r="C162" s="96">
        <f>'[7]Scenario 2'!C159</f>
        <v>88</v>
      </c>
      <c r="D162" s="96">
        <f>'[7]Scenario 2'!D159</f>
        <v>86</v>
      </c>
      <c r="E162" s="96">
        <f>'[7]Scenario 2'!F159</f>
        <v>85</v>
      </c>
      <c r="F162" s="96">
        <f>'[7]Scenario 2'!M159</f>
        <v>10.3</v>
      </c>
      <c r="G162" s="96">
        <f>'[7]Scenario 2'!N159</f>
        <v>0</v>
      </c>
      <c r="H162" s="96">
        <f t="shared" si="2"/>
        <v>269.3</v>
      </c>
      <c r="I162" s="96">
        <f>IF('[7]Scenario 2'!$E159&gt;0,'[7]Scenario 2'!$E159,0)</f>
        <v>0</v>
      </c>
      <c r="J162" s="96">
        <f>IF('[7]Scenario 2'!$E159&lt;=0,'[7]Scenario 2'!$E159,0)</f>
        <v>-5</v>
      </c>
    </row>
    <row r="163" spans="1:10" x14ac:dyDescent="0.35">
      <c r="A163" s="97">
        <v>44993</v>
      </c>
      <c r="B163" s="96">
        <f>'[7]Scenario 2'!B160</f>
        <v>235.7</v>
      </c>
      <c r="C163" s="96">
        <f>'[7]Scenario 2'!C160</f>
        <v>86</v>
      </c>
      <c r="D163" s="96">
        <f>'[7]Scenario 2'!D160</f>
        <v>87</v>
      </c>
      <c r="E163" s="96">
        <f>'[7]Scenario 2'!F160</f>
        <v>82.74</v>
      </c>
      <c r="F163" s="96">
        <f>'[7]Scenario 2'!M160</f>
        <v>0</v>
      </c>
      <c r="G163" s="96">
        <f>'[7]Scenario 2'!N160</f>
        <v>15.04</v>
      </c>
      <c r="H163" s="96">
        <f t="shared" si="2"/>
        <v>255.73999999999998</v>
      </c>
      <c r="I163" s="96">
        <f>IF('[7]Scenario 2'!$E160&gt;0,'[7]Scenario 2'!$E160,0)</f>
        <v>0</v>
      </c>
      <c r="J163" s="96">
        <f>IF('[7]Scenario 2'!$E160&lt;=0,'[7]Scenario 2'!$E160,0)</f>
        <v>-5</v>
      </c>
    </row>
    <row r="164" spans="1:10" x14ac:dyDescent="0.35">
      <c r="A164" s="97">
        <v>44994</v>
      </c>
      <c r="B164" s="96">
        <f>'[7]Scenario 2'!B161</f>
        <v>214.5</v>
      </c>
      <c r="C164" s="96">
        <f>'[7]Scenario 2'!C161</f>
        <v>90</v>
      </c>
      <c r="D164" s="96">
        <f>'[7]Scenario 2'!D161</f>
        <v>89</v>
      </c>
      <c r="E164" s="96">
        <f>'[7]Scenario 2'!F161</f>
        <v>62.82</v>
      </c>
      <c r="F164" s="96">
        <f>'[7]Scenario 2'!M161</f>
        <v>0</v>
      </c>
      <c r="G164" s="96">
        <f>'[7]Scenario 2'!N161</f>
        <v>22.32</v>
      </c>
      <c r="H164" s="96">
        <f t="shared" si="2"/>
        <v>241.82</v>
      </c>
      <c r="I164" s="96">
        <f>IF('[7]Scenario 2'!$E161&gt;0,'[7]Scenario 2'!$E161,0)</f>
        <v>0</v>
      </c>
      <c r="J164" s="96">
        <f>IF('[7]Scenario 2'!$E161&lt;=0,'[7]Scenario 2'!$E161,0)</f>
        <v>-5</v>
      </c>
    </row>
    <row r="165" spans="1:10" x14ac:dyDescent="0.35">
      <c r="A165" s="97">
        <v>44995</v>
      </c>
      <c r="B165" s="96">
        <f>'[7]Scenario 2'!B162</f>
        <v>205.2</v>
      </c>
      <c r="C165" s="96">
        <f>'[7]Scenario 2'!C162</f>
        <v>90</v>
      </c>
      <c r="D165" s="96">
        <f>'[7]Scenario 2'!D162</f>
        <v>88</v>
      </c>
      <c r="E165" s="96">
        <f>'[7]Scenario 2'!F162</f>
        <v>51.59</v>
      </c>
      <c r="F165" s="96">
        <f>'[7]Scenario 2'!M162</f>
        <v>0</v>
      </c>
      <c r="G165" s="96">
        <f>'[7]Scenario 2'!N162</f>
        <v>19.39</v>
      </c>
      <c r="H165" s="96">
        <f t="shared" si="2"/>
        <v>229.58999999999997</v>
      </c>
      <c r="I165" s="96">
        <f>IF('[7]Scenario 2'!$E162&gt;0,'[7]Scenario 2'!$E162,0)</f>
        <v>0</v>
      </c>
      <c r="J165" s="96">
        <f>IF('[7]Scenario 2'!$E162&lt;=0,'[7]Scenario 2'!$E162,0)</f>
        <v>-5</v>
      </c>
    </row>
    <row r="166" spans="1:10" x14ac:dyDescent="0.35">
      <c r="A166" s="97">
        <v>44996</v>
      </c>
      <c r="B166" s="96">
        <f>'[7]Scenario 2'!B163</f>
        <v>211.2</v>
      </c>
      <c r="C166" s="96">
        <f>'[7]Scenario 2'!C163</f>
        <v>84</v>
      </c>
      <c r="D166" s="96">
        <f>'[7]Scenario 2'!D163</f>
        <v>94</v>
      </c>
      <c r="E166" s="96">
        <f>'[7]Scenario 2'!F163</f>
        <v>56.13</v>
      </c>
      <c r="F166" s="96">
        <f>'[7]Scenario 2'!M163</f>
        <v>0</v>
      </c>
      <c r="G166" s="96">
        <f>'[7]Scenario 2'!N163</f>
        <v>17.93</v>
      </c>
      <c r="H166" s="96">
        <f t="shared" si="2"/>
        <v>234.13</v>
      </c>
      <c r="I166" s="96">
        <f>IF('[7]Scenario 2'!$E163&gt;0,'[7]Scenario 2'!$E163,0)</f>
        <v>0</v>
      </c>
      <c r="J166" s="96">
        <f>IF('[7]Scenario 2'!$E163&lt;=0,'[7]Scenario 2'!$E163,0)</f>
        <v>-5</v>
      </c>
    </row>
    <row r="167" spans="1:10" x14ac:dyDescent="0.35">
      <c r="A167" s="97">
        <v>44997</v>
      </c>
      <c r="B167" s="96">
        <f>'[7]Scenario 2'!B164</f>
        <v>195.2</v>
      </c>
      <c r="C167" s="96">
        <f>'[7]Scenario 2'!C164</f>
        <v>88</v>
      </c>
      <c r="D167" s="96">
        <f>'[7]Scenario 2'!D164</f>
        <v>82</v>
      </c>
      <c r="E167" s="96">
        <f>'[7]Scenario 2'!F164</f>
        <v>50.08</v>
      </c>
      <c r="F167" s="96">
        <f>'[7]Scenario 2'!M164</f>
        <v>0</v>
      </c>
      <c r="G167" s="96">
        <f>'[7]Scenario 2'!N164</f>
        <v>19.88</v>
      </c>
      <c r="H167" s="96">
        <f t="shared" si="2"/>
        <v>220.07999999999998</v>
      </c>
      <c r="I167" s="96">
        <f>IF('[7]Scenario 2'!$E164&gt;0,'[7]Scenario 2'!$E164,0)</f>
        <v>0</v>
      </c>
      <c r="J167" s="96">
        <f>IF('[7]Scenario 2'!$E164&lt;=0,'[7]Scenario 2'!$E164,0)</f>
        <v>-5</v>
      </c>
    </row>
    <row r="168" spans="1:10" x14ac:dyDescent="0.35">
      <c r="A168" s="97">
        <v>44998</v>
      </c>
      <c r="B168" s="96">
        <f>'[7]Scenario 2'!B165</f>
        <v>203.5</v>
      </c>
      <c r="C168" s="96">
        <f>'[7]Scenario 2'!C165</f>
        <v>88</v>
      </c>
      <c r="D168" s="96">
        <f>'[7]Scenario 2'!D165</f>
        <v>84</v>
      </c>
      <c r="E168" s="96">
        <f>'[7]Scenario 2'!F165</f>
        <v>54.84</v>
      </c>
      <c r="F168" s="96">
        <f>'[7]Scenario 2'!M165</f>
        <v>0</v>
      </c>
      <c r="G168" s="96">
        <f>'[7]Scenario 2'!N165</f>
        <v>18.34</v>
      </c>
      <c r="H168" s="96">
        <f t="shared" si="2"/>
        <v>226.84</v>
      </c>
      <c r="I168" s="96">
        <f>IF('[7]Scenario 2'!$E165&gt;0,'[7]Scenario 2'!$E165,0)</f>
        <v>0</v>
      </c>
      <c r="J168" s="96">
        <f>IF('[7]Scenario 2'!$E165&lt;=0,'[7]Scenario 2'!$E165,0)</f>
        <v>-5</v>
      </c>
    </row>
    <row r="169" spans="1:10" x14ac:dyDescent="0.35">
      <c r="A169" s="97">
        <v>44999</v>
      </c>
      <c r="B169" s="96">
        <f>'[7]Scenario 2'!B166</f>
        <v>211.7</v>
      </c>
      <c r="C169" s="96">
        <f>'[7]Scenario 2'!C166</f>
        <v>87</v>
      </c>
      <c r="D169" s="96">
        <f>'[7]Scenario 2'!D166</f>
        <v>84</v>
      </c>
      <c r="E169" s="96">
        <f>'[7]Scenario 2'!F166</f>
        <v>61.8</v>
      </c>
      <c r="F169" s="96">
        <f>'[7]Scenario 2'!M166</f>
        <v>0</v>
      </c>
      <c r="G169" s="96">
        <f>'[7]Scenario 2'!N166</f>
        <v>16.100000000000001</v>
      </c>
      <c r="H169" s="96">
        <f t="shared" si="2"/>
        <v>232.79999999999998</v>
      </c>
      <c r="I169" s="96">
        <f>IF('[7]Scenario 2'!$E166&gt;0,'[7]Scenario 2'!$E166,0)</f>
        <v>0</v>
      </c>
      <c r="J169" s="96">
        <f>IF('[7]Scenario 2'!$E166&lt;=0,'[7]Scenario 2'!$E166,0)</f>
        <v>-5</v>
      </c>
    </row>
    <row r="170" spans="1:10" x14ac:dyDescent="0.35">
      <c r="A170" s="97">
        <v>45000</v>
      </c>
      <c r="B170" s="96">
        <f>'[7]Scenario 2'!B167</f>
        <v>196.4</v>
      </c>
      <c r="C170" s="96">
        <f>'[7]Scenario 2'!C167</f>
        <v>86</v>
      </c>
      <c r="D170" s="96">
        <f>'[7]Scenario 2'!D167</f>
        <v>82</v>
      </c>
      <c r="E170" s="96">
        <f>'[7]Scenario 2'!F167</f>
        <v>52.5</v>
      </c>
      <c r="F170" s="96">
        <f>'[7]Scenario 2'!M167</f>
        <v>0</v>
      </c>
      <c r="G170" s="96">
        <f>'[7]Scenario 2'!N167</f>
        <v>19.100000000000001</v>
      </c>
      <c r="H170" s="96">
        <f t="shared" si="2"/>
        <v>220.5</v>
      </c>
      <c r="I170" s="96">
        <f>IF('[7]Scenario 2'!$E167&gt;0,'[7]Scenario 2'!$E167,0)</f>
        <v>0</v>
      </c>
      <c r="J170" s="96">
        <f>IF('[7]Scenario 2'!$E167&lt;=0,'[7]Scenario 2'!$E167,0)</f>
        <v>-5</v>
      </c>
    </row>
    <row r="171" spans="1:10" x14ac:dyDescent="0.35">
      <c r="A171" s="97">
        <v>45001</v>
      </c>
      <c r="B171" s="96">
        <f>'[7]Scenario 2'!B168</f>
        <v>197.7</v>
      </c>
      <c r="C171" s="96">
        <f>'[7]Scenario 2'!C168</f>
        <v>77</v>
      </c>
      <c r="D171" s="96">
        <f>'[7]Scenario 2'!D168</f>
        <v>77</v>
      </c>
      <c r="E171" s="96">
        <f>'[7]Scenario 2'!F168</f>
        <v>64.06</v>
      </c>
      <c r="F171" s="96">
        <f>'[7]Scenario 2'!M168</f>
        <v>0</v>
      </c>
      <c r="G171" s="96">
        <f>'[7]Scenario 2'!N168</f>
        <v>15.36</v>
      </c>
      <c r="H171" s="96">
        <f t="shared" si="2"/>
        <v>218.06</v>
      </c>
      <c r="I171" s="96">
        <f>IF('[7]Scenario 2'!$E168&gt;0,'[7]Scenario 2'!$E168,0)</f>
        <v>0</v>
      </c>
      <c r="J171" s="96">
        <f>IF('[7]Scenario 2'!$E168&lt;=0,'[7]Scenario 2'!$E168,0)</f>
        <v>-5</v>
      </c>
    </row>
    <row r="172" spans="1:10" x14ac:dyDescent="0.35">
      <c r="A172" s="97">
        <v>45002</v>
      </c>
      <c r="B172" s="96">
        <f>'[7]Scenario 2'!B169</f>
        <v>214.3</v>
      </c>
      <c r="C172" s="96">
        <f>'[7]Scenario 2'!C169</f>
        <v>82</v>
      </c>
      <c r="D172" s="96">
        <f>'[7]Scenario 2'!D169</f>
        <v>68</v>
      </c>
      <c r="E172" s="96">
        <f>'[7]Scenario 2'!F169</f>
        <v>78.849999999999994</v>
      </c>
      <c r="F172" s="96">
        <f>'[7]Scenario 2'!M169</f>
        <v>0</v>
      </c>
      <c r="G172" s="96">
        <f>'[7]Scenario 2'!N169</f>
        <v>9.5500000000000007</v>
      </c>
      <c r="H172" s="96">
        <f t="shared" si="2"/>
        <v>228.85000000000002</v>
      </c>
      <c r="I172" s="96">
        <f>IF('[7]Scenario 2'!$E169&gt;0,'[7]Scenario 2'!$E169,0)</f>
        <v>0</v>
      </c>
      <c r="J172" s="96">
        <f>IF('[7]Scenario 2'!$E169&lt;=0,'[7]Scenario 2'!$E169,0)</f>
        <v>-5</v>
      </c>
    </row>
    <row r="173" spans="1:10" x14ac:dyDescent="0.35">
      <c r="A173" s="97">
        <v>45003</v>
      </c>
      <c r="B173" s="96">
        <f>'[7]Scenario 2'!B170</f>
        <v>230.3</v>
      </c>
      <c r="C173" s="96">
        <f>'[7]Scenario 2'!C170</f>
        <v>71</v>
      </c>
      <c r="D173" s="96">
        <f>'[7]Scenario 2'!D170</f>
        <v>76</v>
      </c>
      <c r="E173" s="96">
        <f>'[7]Scenario 2'!F170</f>
        <v>85</v>
      </c>
      <c r="F173" s="96">
        <f>'[7]Scenario 2'!M170</f>
        <v>3.3</v>
      </c>
      <c r="G173" s="96">
        <f>'[7]Scenario 2'!N170</f>
        <v>0</v>
      </c>
      <c r="H173" s="96">
        <f t="shared" si="2"/>
        <v>235.3</v>
      </c>
      <c r="I173" s="96">
        <f>IF('[7]Scenario 2'!$E170&gt;0,'[7]Scenario 2'!$E170,0)</f>
        <v>0</v>
      </c>
      <c r="J173" s="96">
        <f>IF('[7]Scenario 2'!$E170&lt;=0,'[7]Scenario 2'!$E170,0)</f>
        <v>-5</v>
      </c>
    </row>
    <row r="174" spans="1:10" x14ac:dyDescent="0.35">
      <c r="A174" s="97">
        <v>45004</v>
      </c>
      <c r="B174" s="96">
        <f>'[7]Scenario 2'!B171</f>
        <v>213</v>
      </c>
      <c r="C174" s="96">
        <f>'[7]Scenario 2'!C171</f>
        <v>71</v>
      </c>
      <c r="D174" s="96">
        <f>'[7]Scenario 2'!D171</f>
        <v>78</v>
      </c>
      <c r="E174" s="96">
        <f>'[7]Scenario 2'!F171</f>
        <v>78.64</v>
      </c>
      <c r="F174" s="96">
        <f>'[7]Scenario 2'!M171</f>
        <v>0</v>
      </c>
      <c r="G174" s="96">
        <f>'[7]Scenario 2'!N171</f>
        <v>9.64</v>
      </c>
      <c r="H174" s="96">
        <f t="shared" si="2"/>
        <v>227.64</v>
      </c>
      <c r="I174" s="96">
        <f>IF('[7]Scenario 2'!$E171&gt;0,'[7]Scenario 2'!$E171,0)</f>
        <v>0</v>
      </c>
      <c r="J174" s="96">
        <f>IF('[7]Scenario 2'!$E171&lt;=0,'[7]Scenario 2'!$E171,0)</f>
        <v>-5</v>
      </c>
    </row>
    <row r="175" spans="1:10" x14ac:dyDescent="0.35">
      <c r="A175" s="97">
        <v>45005</v>
      </c>
      <c r="B175" s="96">
        <f>'[7]Scenario 2'!B172</f>
        <v>199.2</v>
      </c>
      <c r="C175" s="96">
        <f>'[7]Scenario 2'!C172</f>
        <v>79</v>
      </c>
      <c r="D175" s="96">
        <f>'[7]Scenario 2'!D172</f>
        <v>88</v>
      </c>
      <c r="E175" s="96">
        <f>'[7]Scenario 2'!F172</f>
        <v>55.37</v>
      </c>
      <c r="F175" s="96">
        <f>'[7]Scenario 2'!M172</f>
        <v>0</v>
      </c>
      <c r="G175" s="96">
        <f>'[7]Scenario 2'!N172</f>
        <v>18.170000000000002</v>
      </c>
      <c r="H175" s="96">
        <f t="shared" si="2"/>
        <v>222.37</v>
      </c>
      <c r="I175" s="96">
        <f>IF('[7]Scenario 2'!$E172&gt;0,'[7]Scenario 2'!$E172,0)</f>
        <v>0</v>
      </c>
      <c r="J175" s="96">
        <f>IF('[7]Scenario 2'!$E172&lt;=0,'[7]Scenario 2'!$E172,0)</f>
        <v>-5</v>
      </c>
    </row>
    <row r="176" spans="1:10" x14ac:dyDescent="0.35">
      <c r="A176" s="97">
        <v>45006</v>
      </c>
      <c r="B176" s="96">
        <f>'[7]Scenario 2'!B173</f>
        <v>188</v>
      </c>
      <c r="C176" s="96">
        <f>'[7]Scenario 2'!C173</f>
        <v>88</v>
      </c>
      <c r="D176" s="96">
        <f>'[7]Scenario 2'!D173</f>
        <v>102</v>
      </c>
      <c r="E176" s="96">
        <f>'[7]Scenario 2'!F173</f>
        <v>29.52</v>
      </c>
      <c r="F176" s="96">
        <f>'[7]Scenario 2'!M173</f>
        <v>0</v>
      </c>
      <c r="G176" s="96">
        <f>'[7]Scenario 2'!N173</f>
        <v>26.52</v>
      </c>
      <c r="H176" s="96">
        <f t="shared" si="2"/>
        <v>219.52</v>
      </c>
      <c r="I176" s="96">
        <f>IF('[7]Scenario 2'!$E173&gt;0,'[7]Scenario 2'!$E173,0)</f>
        <v>0</v>
      </c>
      <c r="J176" s="96">
        <f>IF('[7]Scenario 2'!$E173&lt;=0,'[7]Scenario 2'!$E173,0)</f>
        <v>-5</v>
      </c>
    </row>
    <row r="177" spans="1:11" x14ac:dyDescent="0.35">
      <c r="A177" s="97">
        <v>45007</v>
      </c>
      <c r="B177" s="96">
        <f>'[7]Scenario 2'!B174</f>
        <v>172.1</v>
      </c>
      <c r="C177" s="96">
        <f>'[7]Scenario 2'!C174</f>
        <v>82</v>
      </c>
      <c r="D177" s="96">
        <f>'[7]Scenario 2'!D174</f>
        <v>101</v>
      </c>
      <c r="E177" s="96">
        <f>'[7]Scenario 2'!F174</f>
        <v>20.9</v>
      </c>
      <c r="F177" s="96">
        <f>'[7]Scenario 2'!M174</f>
        <v>0</v>
      </c>
      <c r="G177" s="96">
        <f>'[7]Scenario 2'!N174</f>
        <v>26.8</v>
      </c>
      <c r="H177" s="96">
        <f t="shared" si="2"/>
        <v>203.9</v>
      </c>
      <c r="I177" s="96">
        <f>IF('[7]Scenario 2'!$E174&gt;0,'[7]Scenario 2'!$E174,0)</f>
        <v>0</v>
      </c>
      <c r="J177" s="96">
        <f>IF('[7]Scenario 2'!$E174&lt;=0,'[7]Scenario 2'!$E174,0)</f>
        <v>-5</v>
      </c>
    </row>
    <row r="178" spans="1:11" x14ac:dyDescent="0.35">
      <c r="A178" s="97">
        <v>45008</v>
      </c>
      <c r="B178" s="96">
        <f>'[7]Scenario 2'!B175</f>
        <v>146.69999999999999</v>
      </c>
      <c r="C178" s="96">
        <f>'[7]Scenario 2'!C175</f>
        <v>84</v>
      </c>
      <c r="D178" s="96">
        <f>'[7]Scenario 2'!D175</f>
        <v>87</v>
      </c>
      <c r="E178" s="96">
        <f>'[7]Scenario 2'!F175</f>
        <v>4</v>
      </c>
      <c r="F178" s="96">
        <f>'[7]Scenario 2'!M175</f>
        <v>0</v>
      </c>
      <c r="G178" s="96">
        <f>'[7]Scenario 2'!N175</f>
        <v>22.19</v>
      </c>
      <c r="H178" s="96">
        <f t="shared" si="2"/>
        <v>175</v>
      </c>
      <c r="I178" s="96">
        <f>IF('[7]Scenario 2'!$E175&gt;0,'[7]Scenario 2'!$E175,0)</f>
        <v>0</v>
      </c>
      <c r="J178" s="96">
        <f>IF('[7]Scenario 2'!$E175&lt;=0,'[7]Scenario 2'!$E175,0)</f>
        <v>-6.11</v>
      </c>
    </row>
    <row r="179" spans="1:11" x14ac:dyDescent="0.35">
      <c r="A179" s="97">
        <v>45009</v>
      </c>
      <c r="B179" s="96">
        <f>'[7]Scenario 2'!B176</f>
        <v>145.19999999999999</v>
      </c>
      <c r="C179" s="96">
        <f>'[7]Scenario 2'!C176</f>
        <v>90</v>
      </c>
      <c r="D179" s="96">
        <f>'[7]Scenario 2'!D176</f>
        <v>88</v>
      </c>
      <c r="E179" s="96">
        <f>'[7]Scenario 2'!F176</f>
        <v>4</v>
      </c>
      <c r="F179" s="96">
        <f>'[7]Scenario 2'!M176</f>
        <v>0</v>
      </c>
      <c r="G179" s="96">
        <f>'[7]Scenario 2'!N176</f>
        <v>20.84</v>
      </c>
      <c r="H179" s="96">
        <f t="shared" si="2"/>
        <v>182</v>
      </c>
      <c r="I179" s="96">
        <f>IF('[7]Scenario 2'!$E176&gt;0,'[7]Scenario 2'!$E176,0)</f>
        <v>0</v>
      </c>
      <c r="J179" s="96">
        <f>IF('[7]Scenario 2'!$E176&lt;=0,'[7]Scenario 2'!$E176,0)</f>
        <v>-15.96</v>
      </c>
    </row>
    <row r="180" spans="1:11" x14ac:dyDescent="0.35">
      <c r="A180" s="97">
        <v>45010</v>
      </c>
      <c r="B180" s="96">
        <f>'[7]Scenario 2'!B177</f>
        <v>150.5</v>
      </c>
      <c r="C180" s="96">
        <f>'[7]Scenario 2'!C177</f>
        <v>89</v>
      </c>
      <c r="D180" s="96">
        <f>'[7]Scenario 2'!D177</f>
        <v>92</v>
      </c>
      <c r="E180" s="96">
        <f>'[7]Scenario 2'!F177</f>
        <v>4</v>
      </c>
      <c r="F180" s="96">
        <f>'[7]Scenario 2'!M177</f>
        <v>0</v>
      </c>
      <c r="G180" s="96">
        <f>'[7]Scenario 2'!N177</f>
        <v>19.61</v>
      </c>
      <c r="H180" s="96">
        <f t="shared" si="2"/>
        <v>185</v>
      </c>
      <c r="I180" s="96">
        <f>IF('[7]Scenario 2'!$E177&gt;0,'[7]Scenario 2'!$E177,0)</f>
        <v>0</v>
      </c>
      <c r="J180" s="96">
        <f>IF('[7]Scenario 2'!$E177&lt;=0,'[7]Scenario 2'!$E177,0)</f>
        <v>-14.89</v>
      </c>
    </row>
    <row r="181" spans="1:11" x14ac:dyDescent="0.35">
      <c r="A181" s="97">
        <v>45011</v>
      </c>
      <c r="B181" s="96">
        <f>'[7]Scenario 2'!B178</f>
        <v>172.6</v>
      </c>
      <c r="C181" s="96">
        <f>'[7]Scenario 2'!C178</f>
        <v>87</v>
      </c>
      <c r="D181" s="96">
        <f>'[7]Scenario 2'!D178</f>
        <v>84</v>
      </c>
      <c r="E181" s="96">
        <f>'[7]Scenario 2'!F178</f>
        <v>16.73</v>
      </c>
      <c r="F181" s="96">
        <f>'[7]Scenario 2'!M178</f>
        <v>0</v>
      </c>
      <c r="G181" s="96">
        <f>'[7]Scenario 2'!N178</f>
        <v>10.130000000000001</v>
      </c>
      <c r="H181" s="96">
        <f t="shared" si="2"/>
        <v>187.73</v>
      </c>
      <c r="I181" s="96">
        <f>IF('[7]Scenario 2'!$E178&gt;0,'[7]Scenario 2'!$E178,0)</f>
        <v>0</v>
      </c>
      <c r="J181" s="96">
        <f>IF('[7]Scenario 2'!$E178&lt;=0,'[7]Scenario 2'!$E178,0)</f>
        <v>-5</v>
      </c>
    </row>
    <row r="182" spans="1:11" x14ac:dyDescent="0.35">
      <c r="A182" s="97">
        <v>45012</v>
      </c>
      <c r="B182" s="96">
        <f>'[7]Scenario 2'!B179</f>
        <v>175.9</v>
      </c>
      <c r="C182" s="96">
        <f>'[7]Scenario 2'!C179</f>
        <v>89</v>
      </c>
      <c r="D182" s="96">
        <f>'[7]Scenario 2'!D179</f>
        <v>73</v>
      </c>
      <c r="E182" s="96">
        <f>'[7]Scenario 2'!F179</f>
        <v>28.46</v>
      </c>
      <c r="F182" s="96">
        <f>'[7]Scenario 2'!M179</f>
        <v>0</v>
      </c>
      <c r="G182" s="96">
        <f>'[7]Scenario 2'!N179</f>
        <v>9.56</v>
      </c>
      <c r="H182" s="96">
        <f t="shared" si="2"/>
        <v>190.46</v>
      </c>
      <c r="I182" s="96">
        <f>IF('[7]Scenario 2'!$E179&gt;0,'[7]Scenario 2'!$E179,0)</f>
        <v>0</v>
      </c>
      <c r="J182" s="96">
        <f>IF('[7]Scenario 2'!$E179&lt;=0,'[7]Scenario 2'!$E179,0)</f>
        <v>-5</v>
      </c>
    </row>
    <row r="183" spans="1:11" x14ac:dyDescent="0.35">
      <c r="A183" s="97">
        <v>45013</v>
      </c>
      <c r="B183" s="96">
        <f>'[7]Scenario 2'!B180</f>
        <v>177.9</v>
      </c>
      <c r="C183" s="96">
        <f>'[7]Scenario 2'!C180</f>
        <v>86</v>
      </c>
      <c r="D183" s="96">
        <f>'[7]Scenario 2'!D180</f>
        <v>85</v>
      </c>
      <c r="E183" s="96">
        <f>'[7]Scenario 2'!F180</f>
        <v>21.78</v>
      </c>
      <c r="F183" s="96">
        <f>'[7]Scenario 2'!M180</f>
        <v>0</v>
      </c>
      <c r="G183" s="96">
        <f>'[7]Scenario 2'!N180</f>
        <v>9.8800000000000008</v>
      </c>
      <c r="H183" s="96">
        <f t="shared" si="2"/>
        <v>192.78</v>
      </c>
      <c r="I183" s="96">
        <f>IF('[7]Scenario 2'!$E180&gt;0,'[7]Scenario 2'!$E180,0)</f>
        <v>0</v>
      </c>
      <c r="J183" s="96">
        <f>IF('[7]Scenario 2'!$E180&lt;=0,'[7]Scenario 2'!$E180,0)</f>
        <v>-5</v>
      </c>
    </row>
    <row r="184" spans="1:11" x14ac:dyDescent="0.35">
      <c r="A184" s="97">
        <v>45014</v>
      </c>
      <c r="B184" s="96">
        <f>'[7]Scenario 2'!B181</f>
        <v>165</v>
      </c>
      <c r="C184" s="96">
        <f>'[7]Scenario 2'!C181</f>
        <v>87</v>
      </c>
      <c r="D184" s="96">
        <f>'[7]Scenario 2'!D181</f>
        <v>84</v>
      </c>
      <c r="E184" s="96">
        <f>'[7]Scenario 2'!F181</f>
        <v>6.68</v>
      </c>
      <c r="F184" s="96">
        <f>'[7]Scenario 2'!M181</f>
        <v>0</v>
      </c>
      <c r="G184" s="96">
        <f>'[7]Scenario 2'!N181</f>
        <v>7.68</v>
      </c>
      <c r="H184" s="96">
        <f t="shared" si="2"/>
        <v>177.68</v>
      </c>
      <c r="I184" s="96">
        <f>IF('[7]Scenario 2'!$E181&gt;0,'[7]Scenario 2'!$E181,0)</f>
        <v>0</v>
      </c>
      <c r="J184" s="96">
        <f>IF('[7]Scenario 2'!$E181&lt;=0,'[7]Scenario 2'!$E181,0)</f>
        <v>-5</v>
      </c>
    </row>
    <row r="185" spans="1:11" x14ac:dyDescent="0.35">
      <c r="A185" s="97">
        <v>45015</v>
      </c>
      <c r="B185" s="96">
        <f>'[7]Scenario 2'!B182</f>
        <v>166.4</v>
      </c>
      <c r="C185" s="96">
        <f>'[7]Scenario 2'!C182</f>
        <v>83</v>
      </c>
      <c r="D185" s="96">
        <f>'[7]Scenario 2'!D182</f>
        <v>84</v>
      </c>
      <c r="E185" s="96">
        <f>'[7]Scenario 2'!F182</f>
        <v>10.9</v>
      </c>
      <c r="F185" s="96">
        <f>'[7]Scenario 2'!M182</f>
        <v>0</v>
      </c>
      <c r="G185" s="96">
        <f>'[7]Scenario 2'!N182</f>
        <v>6.5</v>
      </c>
      <c r="H185" s="96">
        <f t="shared" si="2"/>
        <v>177.9</v>
      </c>
      <c r="I185" s="96">
        <f>IF('[7]Scenario 2'!$E182&gt;0,'[7]Scenario 2'!$E182,0)</f>
        <v>0</v>
      </c>
      <c r="J185" s="96">
        <f>IF('[7]Scenario 2'!$E182&lt;=0,'[7]Scenario 2'!$E182,0)</f>
        <v>-5</v>
      </c>
    </row>
    <row r="186" spans="1:11" x14ac:dyDescent="0.35">
      <c r="A186" s="97">
        <v>45016</v>
      </c>
      <c r="B186" s="96">
        <f>'[7]Scenario 2'!B183</f>
        <v>143.9</v>
      </c>
      <c r="C186" s="96">
        <f>'[7]Scenario 2'!C183</f>
        <v>87</v>
      </c>
      <c r="D186" s="96">
        <f>'[7]Scenario 2'!D183</f>
        <v>88</v>
      </c>
      <c r="E186" s="96">
        <f>'[7]Scenario 2'!F183</f>
        <v>4</v>
      </c>
      <c r="F186" s="96">
        <f>'[7]Scenario 2'!M183</f>
        <v>0</v>
      </c>
      <c r="G186" s="96">
        <f>'[7]Scenario 2'!N183</f>
        <v>6.5</v>
      </c>
      <c r="H186" s="96">
        <f t="shared" si="2"/>
        <v>179</v>
      </c>
      <c r="I186" s="96">
        <f>IF('[7]Scenario 2'!$E183&gt;0,'[7]Scenario 2'!$E183,0)</f>
        <v>0</v>
      </c>
      <c r="J186" s="96">
        <f>IF('[7]Scenario 2'!$E183&lt;=0,'[7]Scenario 2'!$E183,0)</f>
        <v>-28.6</v>
      </c>
      <c r="K186" s="10"/>
    </row>
    <row r="187" spans="1:11" x14ac:dyDescent="0.35">
      <c r="A187" s="16"/>
      <c r="I187" s="10"/>
    </row>
    <row r="188" spans="1:11" x14ac:dyDescent="0.35">
      <c r="A188" s="44" t="s">
        <v>231</v>
      </c>
      <c r="B188" s="57"/>
      <c r="C188" s="96">
        <f>SUM(C4:C186)/1000</f>
        <v>15.55</v>
      </c>
      <c r="D188" s="96">
        <f t="shared" ref="D188" si="3">SUM(D4:D186)/1000</f>
        <v>15.774669999999999</v>
      </c>
      <c r="E188" s="96">
        <f>SUM(E4:E186)/1000</f>
        <v>15.226919999999991</v>
      </c>
      <c r="F188" s="96">
        <f>SUM(F4:F186)/1000</f>
        <v>2.2923099999999996</v>
      </c>
      <c r="G188" s="118"/>
      <c r="H188" s="119"/>
      <c r="I188" s="96">
        <f>SUM(I4:I186)/1000</f>
        <v>3.2259999999999997E-2</v>
      </c>
      <c r="J188" s="46"/>
    </row>
    <row r="189" spans="1:11" x14ac:dyDescent="0.35">
      <c r="A189" s="44" t="s">
        <v>232</v>
      </c>
      <c r="B189" s="57"/>
      <c r="C189" s="96">
        <f>AVERAGE(C4:C186)</f>
        <v>85.439560439560438</v>
      </c>
      <c r="D189" s="96">
        <f t="shared" ref="D189:I189" si="4">AVERAGE(D4:D186)</f>
        <v>86.674010989010981</v>
      </c>
      <c r="E189" s="96">
        <f>AVERAGE(E4:E186)</f>
        <v>83.664395604395551</v>
      </c>
      <c r="F189" s="96">
        <f>AVERAGE(F4:F186)</f>
        <v>12.595109890109887</v>
      </c>
      <c r="G189" s="120"/>
      <c r="H189" s="121"/>
      <c r="I189" s="96">
        <f t="shared" si="4"/>
        <v>0.17725274725274723</v>
      </c>
      <c r="J189" s="46"/>
    </row>
  </sheetData>
  <hyperlinks>
    <hyperlink ref="A1" location="Contents!A1" display="Back to contents page" xr:uid="{E28B5D48-6B17-4DC5-968D-F973CB6CAAA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97D90-4B03-4770-AA66-0F8771483506}">
  <sheetPr codeName="Sheet3"/>
  <dimension ref="A1:G22"/>
  <sheetViews>
    <sheetView workbookViewId="0">
      <selection activeCell="A4" sqref="A4:D4"/>
    </sheetView>
  </sheetViews>
  <sheetFormatPr defaultRowHeight="14.5" x14ac:dyDescent="0.35"/>
  <cols>
    <col min="1" max="1" width="25.1796875" customWidth="1"/>
    <col min="2" max="5" width="15.1796875" customWidth="1"/>
    <col min="7" max="7" width="10" bestFit="1" customWidth="1"/>
  </cols>
  <sheetData>
    <row r="1" spans="1:7" x14ac:dyDescent="0.35">
      <c r="A1" s="34" t="s">
        <v>298</v>
      </c>
    </row>
    <row r="3" spans="1:7" x14ac:dyDescent="0.35">
      <c r="A3" t="s">
        <v>243</v>
      </c>
    </row>
    <row r="4" spans="1:7" ht="56" x14ac:dyDescent="0.35">
      <c r="A4" s="51" t="s">
        <v>269</v>
      </c>
      <c r="B4" s="51" t="s">
        <v>70</v>
      </c>
      <c r="C4" s="51" t="s">
        <v>71</v>
      </c>
      <c r="D4" s="51" t="s">
        <v>72</v>
      </c>
      <c r="E4" s="19"/>
      <c r="F4" s="7"/>
      <c r="G4" s="7"/>
    </row>
    <row r="5" spans="1:7" x14ac:dyDescent="0.35">
      <c r="A5" s="51" t="s">
        <v>4</v>
      </c>
      <c r="B5" s="17">
        <v>25.060908026181806</v>
      </c>
      <c r="C5" s="17">
        <v>26.822873458491813</v>
      </c>
      <c r="D5" s="50">
        <v>27.4</v>
      </c>
      <c r="E5" s="18"/>
      <c r="F5" s="7"/>
      <c r="G5" s="7"/>
    </row>
    <row r="6" spans="1:7" x14ac:dyDescent="0.35">
      <c r="A6" s="51" t="s">
        <v>73</v>
      </c>
      <c r="B6" s="17">
        <v>3.8294361999377902</v>
      </c>
      <c r="C6" s="17">
        <v>3.8911907320189609</v>
      </c>
      <c r="D6" s="17">
        <v>3.8073695604975555</v>
      </c>
      <c r="E6" s="18"/>
      <c r="F6" s="7"/>
      <c r="G6" s="7"/>
    </row>
    <row r="7" spans="1:7" x14ac:dyDescent="0.35">
      <c r="A7" s="51" t="s">
        <v>5</v>
      </c>
      <c r="B7" s="17">
        <v>8.2124969637730008</v>
      </c>
      <c r="C7" s="17">
        <v>8.2437876978592008</v>
      </c>
      <c r="D7" s="17">
        <v>7.7628252173624475</v>
      </c>
      <c r="E7" s="18"/>
      <c r="F7" s="7"/>
      <c r="G7" s="7"/>
    </row>
    <row r="8" spans="1:7" x14ac:dyDescent="0.35">
      <c r="A8" s="51" t="s">
        <v>103</v>
      </c>
      <c r="B8" s="17">
        <f>SUM(B5:B7)</f>
        <v>37.102841189892594</v>
      </c>
      <c r="C8" s="17">
        <f>SUM(C5:C7)</f>
        <v>38.957851888369973</v>
      </c>
      <c r="D8" s="17">
        <f>SUM(D5:D7)</f>
        <v>38.970194777860002</v>
      </c>
      <c r="E8" s="18"/>
      <c r="F8" s="7"/>
      <c r="G8" s="7"/>
    </row>
    <row r="9" spans="1:7" x14ac:dyDescent="0.35">
      <c r="A9" s="51" t="s">
        <v>6</v>
      </c>
      <c r="B9" s="17">
        <v>2.9668297199999998</v>
      </c>
      <c r="C9" s="17">
        <v>2.9804717199999997</v>
      </c>
      <c r="D9" s="17">
        <v>3.5202101518809097</v>
      </c>
      <c r="E9" s="18"/>
      <c r="F9" s="7"/>
      <c r="G9" s="7"/>
    </row>
    <row r="10" spans="1:7" ht="28" x14ac:dyDescent="0.35">
      <c r="A10" s="51" t="s">
        <v>180</v>
      </c>
      <c r="B10" s="17">
        <v>1.6857262399999993</v>
      </c>
      <c r="C10" s="17">
        <v>1.6955497299999993</v>
      </c>
      <c r="D10" s="17">
        <v>0.46904000000000012</v>
      </c>
      <c r="E10" s="18"/>
      <c r="F10" s="7"/>
      <c r="G10" s="7"/>
    </row>
    <row r="11" spans="1:7" x14ac:dyDescent="0.35">
      <c r="A11" s="51" t="s">
        <v>75</v>
      </c>
      <c r="B11" s="17">
        <v>42.035089456619865</v>
      </c>
      <c r="C11" s="17">
        <v>43.813411365369987</v>
      </c>
      <c r="D11" s="17">
        <v>43.17761306112336</v>
      </c>
      <c r="E11" s="18"/>
      <c r="F11" s="7"/>
      <c r="G11" s="7"/>
    </row>
    <row r="14" spans="1:7" x14ac:dyDescent="0.35">
      <c r="A14" t="s">
        <v>242</v>
      </c>
      <c r="B14" s="7"/>
      <c r="D14" s="7"/>
    </row>
    <row r="15" spans="1:7" ht="56" x14ac:dyDescent="0.35">
      <c r="A15" s="51" t="s">
        <v>245</v>
      </c>
      <c r="B15" s="51" t="s">
        <v>70</v>
      </c>
      <c r="C15" s="51" t="s">
        <v>71</v>
      </c>
      <c r="D15" s="51" t="s">
        <v>72</v>
      </c>
    </row>
    <row r="16" spans="1:7" x14ac:dyDescent="0.35">
      <c r="A16" s="51" t="s">
        <v>4</v>
      </c>
      <c r="B16" s="17">
        <f t="shared" ref="B16:D21" si="0">B5*11</f>
        <v>275.6699882879999</v>
      </c>
      <c r="C16" s="17">
        <f t="shared" si="0"/>
        <v>295.05160804340994</v>
      </c>
      <c r="D16" s="17">
        <f t="shared" si="0"/>
        <v>301.39999999999998</v>
      </c>
    </row>
    <row r="17" spans="1:4" x14ac:dyDescent="0.35">
      <c r="A17" s="51" t="s">
        <v>73</v>
      </c>
      <c r="B17" s="17">
        <f t="shared" si="0"/>
        <v>42.123798199315694</v>
      </c>
      <c r="C17" s="17">
        <f t="shared" si="0"/>
        <v>42.803098052208568</v>
      </c>
      <c r="D17" s="17">
        <f t="shared" si="0"/>
        <v>41.88106516547311</v>
      </c>
    </row>
    <row r="18" spans="1:4" x14ac:dyDescent="0.35">
      <c r="A18" s="51" t="s">
        <v>102</v>
      </c>
      <c r="B18" s="17">
        <f t="shared" si="0"/>
        <v>90.33746660150301</v>
      </c>
      <c r="C18" s="17">
        <f t="shared" si="0"/>
        <v>90.681664676451206</v>
      </c>
      <c r="D18" s="17">
        <f t="shared" si="0"/>
        <v>85.391077390986922</v>
      </c>
    </row>
    <row r="19" spans="1:4" x14ac:dyDescent="0.35">
      <c r="A19" s="51" t="s">
        <v>103</v>
      </c>
      <c r="B19" s="17">
        <f t="shared" si="0"/>
        <v>408.13125308881854</v>
      </c>
      <c r="C19" s="17">
        <f t="shared" si="0"/>
        <v>428.53637077206969</v>
      </c>
      <c r="D19" s="17">
        <f t="shared" si="0"/>
        <v>428.67214255646002</v>
      </c>
    </row>
    <row r="20" spans="1:4" x14ac:dyDescent="0.35">
      <c r="A20" s="51" t="s">
        <v>6</v>
      </c>
      <c r="B20" s="17">
        <f t="shared" si="0"/>
        <v>32.635126919999998</v>
      </c>
      <c r="C20" s="17">
        <f t="shared" si="0"/>
        <v>32.785188919999996</v>
      </c>
      <c r="D20" s="17">
        <f t="shared" si="0"/>
        <v>38.722311670690004</v>
      </c>
    </row>
    <row r="21" spans="1:4" ht="28" x14ac:dyDescent="0.35">
      <c r="A21" s="51" t="s">
        <v>180</v>
      </c>
      <c r="B21" s="17">
        <f t="shared" si="0"/>
        <v>18.54298863999999</v>
      </c>
      <c r="C21" s="17">
        <f t="shared" si="0"/>
        <v>18.651047029999994</v>
      </c>
      <c r="D21" s="17">
        <f t="shared" si="0"/>
        <v>5.1594400000000018</v>
      </c>
    </row>
    <row r="22" spans="1:4" x14ac:dyDescent="0.35">
      <c r="A22" s="51" t="s">
        <v>75</v>
      </c>
      <c r="B22" s="17">
        <f t="shared" ref="B22:D22" si="1">B11*11</f>
        <v>462.38598402281849</v>
      </c>
      <c r="C22" s="17">
        <f t="shared" si="1"/>
        <v>481.94752501906987</v>
      </c>
      <c r="D22" s="17">
        <f t="shared" si="1"/>
        <v>474.95374367235695</v>
      </c>
    </row>
  </sheetData>
  <hyperlinks>
    <hyperlink ref="A1" location="Contents!A1" display="Back to contents page" xr:uid="{C8096365-1BF8-407B-8A93-4545386B58A2}"/>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8433-3B48-4B3F-9EB6-E9088B6C8AF7}">
  <sheetPr codeName="Sheet30"/>
  <dimension ref="A1:AC51"/>
  <sheetViews>
    <sheetView topLeftCell="A24" workbookViewId="0">
      <selection activeCell="A26" sqref="A26:I26"/>
    </sheetView>
  </sheetViews>
  <sheetFormatPr defaultColWidth="9.1796875" defaultRowHeight="14.5" x14ac:dyDescent="0.35"/>
  <cols>
    <col min="1" max="1" width="15.453125" customWidth="1"/>
    <col min="7" max="7" width="12.54296875" bestFit="1" customWidth="1"/>
  </cols>
  <sheetData>
    <row r="1" spans="1:29" x14ac:dyDescent="0.35">
      <c r="A1" s="34" t="s">
        <v>298</v>
      </c>
    </row>
    <row r="2" spans="1:29" ht="28" x14ac:dyDescent="0.35">
      <c r="A2" s="109" t="s">
        <v>236</v>
      </c>
      <c r="B2" s="109" t="s">
        <v>57</v>
      </c>
      <c r="C2" s="109" t="s">
        <v>79</v>
      </c>
      <c r="D2" s="109" t="s">
        <v>38</v>
      </c>
      <c r="E2" s="109" t="s">
        <v>238</v>
      </c>
      <c r="F2" s="109" t="s">
        <v>12</v>
      </c>
      <c r="G2" s="109" t="s">
        <v>239</v>
      </c>
      <c r="H2" s="109" t="s">
        <v>240</v>
      </c>
      <c r="I2" s="109" t="s">
        <v>241</v>
      </c>
      <c r="L2" t="s">
        <v>162</v>
      </c>
    </row>
    <row r="3" spans="1:29" x14ac:dyDescent="0.35">
      <c r="A3" s="97">
        <f>'[7]Cold snap 75%HP data'!A2</f>
        <v>45709</v>
      </c>
      <c r="B3" s="57">
        <f>'[7]Cold snap 75%HP data'!B2</f>
        <v>240</v>
      </c>
      <c r="C3" s="57">
        <f>'[7]Cold snap 75%HP data'!C2</f>
        <v>84</v>
      </c>
      <c r="D3" s="57">
        <f>'[7]Cold snap 75%HP data'!D2</f>
        <v>77</v>
      </c>
      <c r="E3" s="57">
        <f>'[7]Cold snap 75%HP data'!E2</f>
        <v>0</v>
      </c>
      <c r="F3" s="57">
        <f>'[7]Cold snap 75%HP data'!F2</f>
        <v>89.8</v>
      </c>
      <c r="G3" s="57">
        <f>'[7]Cold snap 75%HP data'!M2</f>
        <v>0</v>
      </c>
      <c r="H3" s="57">
        <f>'[7]Cold snap 75%HP data'!N2</f>
        <v>10.8</v>
      </c>
      <c r="I3" s="57">
        <f>'[7]Cold snap 75%HP data'!BM2</f>
        <v>0.88750639168229073</v>
      </c>
    </row>
    <row r="4" spans="1:29" x14ac:dyDescent="0.35">
      <c r="A4" s="97">
        <f>'[7]Cold snap 75%HP data'!A3</f>
        <v>45710</v>
      </c>
      <c r="B4" s="57">
        <f>'[7]Cold snap 75%HP data'!B3</f>
        <v>265.39999999999998</v>
      </c>
      <c r="C4" s="57">
        <f>'[7]Cold snap 75%HP data'!C3</f>
        <v>86</v>
      </c>
      <c r="D4" s="57">
        <f>'[7]Cold snap 75%HP data'!D3</f>
        <v>88</v>
      </c>
      <c r="E4" s="57">
        <f>'[7]Cold snap 75%HP data'!E3</f>
        <v>0</v>
      </c>
      <c r="F4" s="57">
        <f>'[7]Cold snap 75%HP data'!F3</f>
        <v>90</v>
      </c>
      <c r="G4" s="57">
        <f>'[7]Cold snap 75%HP data'!M3</f>
        <v>1.4</v>
      </c>
      <c r="H4" s="57">
        <f>'[7]Cold snap 75%HP data'!N3</f>
        <v>0</v>
      </c>
      <c r="I4" s="57">
        <f>'[7]Cold snap 75%HP data'!BM3</f>
        <v>0.89406851883415706</v>
      </c>
    </row>
    <row r="5" spans="1:29" x14ac:dyDescent="0.35">
      <c r="A5" s="97">
        <f>'[7]Cold snap 75%HP data'!A4</f>
        <v>45711</v>
      </c>
      <c r="B5" s="57">
        <f>'[7]Cold snap 75%HP data'!B4</f>
        <v>355.2</v>
      </c>
      <c r="C5" s="57">
        <f>'[7]Cold snap 75%HP data'!C4</f>
        <v>90</v>
      </c>
      <c r="D5" s="57">
        <f>'[7]Cold snap 75%HP data'!D4</f>
        <v>106</v>
      </c>
      <c r="E5" s="57">
        <f>'[7]Cold snap 75%HP data'!E4</f>
        <v>0</v>
      </c>
      <c r="F5" s="57">
        <f>'[7]Cold snap 75%HP data'!F4</f>
        <v>90</v>
      </c>
      <c r="G5" s="57">
        <f>'[7]Cold snap 75%HP data'!M4</f>
        <v>69.2</v>
      </c>
      <c r="H5" s="57">
        <f>'[7]Cold snap 75%HP data'!N4</f>
        <v>0</v>
      </c>
      <c r="I5" s="57">
        <f>'[7]Cold snap 75%HP data'!BM4</f>
        <v>0.89406851883415706</v>
      </c>
    </row>
    <row r="6" spans="1:29" x14ac:dyDescent="0.35">
      <c r="A6" s="97">
        <f>'[7]Cold snap 75%HP data'!A5</f>
        <v>45712</v>
      </c>
      <c r="B6" s="57">
        <f>'[7]Cold snap 75%HP data'!B5</f>
        <v>329.2</v>
      </c>
      <c r="C6" s="57">
        <f>'[7]Cold snap 75%HP data'!C5</f>
        <v>91</v>
      </c>
      <c r="D6" s="57">
        <f>'[7]Cold snap 75%HP data'!D5</f>
        <v>106</v>
      </c>
      <c r="E6" s="57">
        <f>'[7]Cold snap 75%HP data'!E5</f>
        <v>0</v>
      </c>
      <c r="F6" s="57">
        <f>'[7]Cold snap 75%HP data'!F5</f>
        <v>90</v>
      </c>
      <c r="G6" s="57">
        <f>'[7]Cold snap 75%HP data'!M5</f>
        <v>42.2</v>
      </c>
      <c r="H6" s="57">
        <f>'[7]Cold snap 75%HP data'!N5</f>
        <v>0</v>
      </c>
      <c r="I6" s="57">
        <f>'[7]Cold snap 75%HP data'!BM5</f>
        <v>0.85026418953468552</v>
      </c>
    </row>
    <row r="7" spans="1:29" x14ac:dyDescent="0.35">
      <c r="A7" s="97">
        <f>'[7]Cold snap 75%HP data'!A6</f>
        <v>45713</v>
      </c>
      <c r="B7" s="57">
        <f>'[7]Cold snap 75%HP data'!B6</f>
        <v>319.5</v>
      </c>
      <c r="C7" s="57">
        <f>'[7]Cold snap 75%HP data'!C6</f>
        <v>89</v>
      </c>
      <c r="D7" s="57">
        <f>'[7]Cold snap 75%HP data'!D6</f>
        <v>106</v>
      </c>
      <c r="E7" s="57">
        <f>'[7]Cold snap 75%HP data'!E6</f>
        <v>0</v>
      </c>
      <c r="F7" s="57">
        <f>'[7]Cold snap 75%HP data'!F6</f>
        <v>90</v>
      </c>
      <c r="G7" s="57">
        <f>'[7]Cold snap 75%HP data'!M6</f>
        <v>34.5</v>
      </c>
      <c r="H7" s="57">
        <f>'[7]Cold snap 75%HP data'!N6</f>
        <v>0</v>
      </c>
      <c r="I7" s="57">
        <f>'[7]Cold snap 75%HP data'!BM6</f>
        <v>0.82844724731549335</v>
      </c>
    </row>
    <row r="8" spans="1:29" s="31" customFormat="1" x14ac:dyDescent="0.35">
      <c r="A8" s="97">
        <f>'[7]Cold snap 75%HP data'!A7</f>
        <v>45714</v>
      </c>
      <c r="B8" s="57">
        <f>'[7]Cold snap 75%HP data'!B7</f>
        <v>394.9</v>
      </c>
      <c r="C8" s="57">
        <f>'[7]Cold snap 75%HP data'!C7</f>
        <v>88</v>
      </c>
      <c r="D8" s="57">
        <f>'[7]Cold snap 75%HP data'!D7</f>
        <v>106</v>
      </c>
      <c r="E8" s="57">
        <f>'[7]Cold snap 75%HP data'!E7</f>
        <v>0</v>
      </c>
      <c r="F8" s="57">
        <f>'[7]Cold snap 75%HP data'!F7</f>
        <v>103.88</v>
      </c>
      <c r="G8" s="57">
        <f>'[7]Cold snap 75%HP data'!M7</f>
        <v>97.02</v>
      </c>
      <c r="H8" s="57">
        <f>'[7]Cold snap 75%HP data'!N7</f>
        <v>0</v>
      </c>
      <c r="I8" s="57">
        <f>'[7]Cold snap 75%HP data'!BM7</f>
        <v>0.81251065280381796</v>
      </c>
      <c r="J8" s="47"/>
      <c r="K8" s="47"/>
      <c r="W8" s="47"/>
      <c r="X8" s="47"/>
      <c r="Y8"/>
      <c r="Z8"/>
      <c r="AA8"/>
      <c r="AB8"/>
      <c r="AC8"/>
    </row>
    <row r="9" spans="1:29" x14ac:dyDescent="0.35">
      <c r="A9" s="97">
        <f>'[7]Cold snap 75%HP data'!A8</f>
        <v>45715</v>
      </c>
      <c r="B9" s="57">
        <f>'[7]Cold snap 75%HP data'!B8</f>
        <v>407.1</v>
      </c>
      <c r="C9" s="57">
        <f>'[7]Cold snap 75%HP data'!C8</f>
        <v>91</v>
      </c>
      <c r="D9" s="57">
        <f>'[7]Cold snap 75%HP data'!D8</f>
        <v>106</v>
      </c>
      <c r="E9" s="57">
        <f>'[7]Cold snap 75%HP data'!E8</f>
        <v>0</v>
      </c>
      <c r="F9" s="57">
        <f>'[7]Cold snap 75%HP data'!F8</f>
        <v>114.12</v>
      </c>
      <c r="G9" s="57">
        <f>'[7]Cold snap 75%HP data'!M8</f>
        <v>95.99</v>
      </c>
      <c r="H9" s="57">
        <f>'[7]Cold snap 75%HP data'!N8</f>
        <v>0</v>
      </c>
      <c r="I9" s="57">
        <f>'[7]Cold snap 75%HP data'!BM8</f>
        <v>0.75276972899267081</v>
      </c>
    </row>
    <row r="10" spans="1:29" x14ac:dyDescent="0.35">
      <c r="A10" s="97">
        <f>'[7]Cold snap 75%HP data'!A9</f>
        <v>45716</v>
      </c>
      <c r="B10" s="57">
        <f>'[7]Cold snap 75%HP data'!B9</f>
        <v>447.5</v>
      </c>
      <c r="C10" s="57">
        <f>'[7]Cold snap 75%HP data'!C9</f>
        <v>89</v>
      </c>
      <c r="D10" s="57">
        <f>'[7]Cold snap 75%HP data'!D9</f>
        <v>118.45</v>
      </c>
      <c r="E10" s="57">
        <f>'[7]Cold snap 75%HP data'!E9</f>
        <v>0</v>
      </c>
      <c r="F10" s="57">
        <f>'[7]Cold snap 75%HP data'!F9</f>
        <v>140</v>
      </c>
      <c r="G10" s="57">
        <f>'[7]Cold snap 75%HP data'!M9</f>
        <v>100.04</v>
      </c>
      <c r="H10" s="57">
        <f>'[7]Cold snap 75%HP data'!N9</f>
        <v>0</v>
      </c>
      <c r="I10" s="57">
        <f>'[7]Cold snap 75%HP data'!BM9</f>
        <v>0.67709221066984826</v>
      </c>
    </row>
    <row r="11" spans="1:29" x14ac:dyDescent="0.35">
      <c r="A11" s="97">
        <f>'[7]Cold snap 75%HP data'!A10</f>
        <v>45717</v>
      </c>
      <c r="B11" s="57">
        <f>'[7]Cold snap 75%HP data'!B10</f>
        <v>438.8</v>
      </c>
      <c r="C11" s="57">
        <f>'[7]Cold snap 75%HP data'!C10</f>
        <v>80</v>
      </c>
      <c r="D11" s="57">
        <f>'[7]Cold snap 75%HP data'!D10</f>
        <v>127.46</v>
      </c>
      <c r="E11" s="57">
        <f>'[7]Cold snap 75%HP data'!E10</f>
        <v>0</v>
      </c>
      <c r="F11" s="57">
        <f>'[7]Cold snap 75%HP data'!F10</f>
        <v>140</v>
      </c>
      <c r="G11" s="57">
        <f>'[7]Cold snap 75%HP data'!M10</f>
        <v>91.35</v>
      </c>
      <c r="H11" s="57">
        <f>'[7]Cold snap 75%HP data'!N10</f>
        <v>0</v>
      </c>
      <c r="I11" s="57">
        <f>'[7]Cold snap 75%HP data'!BM10</f>
        <v>0.58888699505709896</v>
      </c>
    </row>
    <row r="12" spans="1:29" x14ac:dyDescent="0.35">
      <c r="A12" s="97">
        <f>'[7]Cold snap 75%HP data'!A11</f>
        <v>45718</v>
      </c>
      <c r="B12" s="57">
        <f>'[7]Cold snap 75%HP data'!B11</f>
        <v>360.5</v>
      </c>
      <c r="C12" s="57">
        <f>'[7]Cold snap 75%HP data'!C11</f>
        <v>81</v>
      </c>
      <c r="D12" s="57">
        <f>'[7]Cold snap 75%HP data'!D11</f>
        <v>106</v>
      </c>
      <c r="E12" s="57">
        <f>'[7]Cold snap 75%HP data'!E11</f>
        <v>0</v>
      </c>
      <c r="F12" s="57">
        <f>'[7]Cold snap 75%HP data'!F11</f>
        <v>104.67</v>
      </c>
      <c r="G12" s="57">
        <f>'[7]Cold snap 75%HP data'!M11</f>
        <v>68.83</v>
      </c>
      <c r="H12" s="57">
        <f>'[7]Cold snap 75%HP data'!N11</f>
        <v>0</v>
      </c>
      <c r="I12" s="57">
        <f>'[7]Cold snap 75%HP data'!BM11</f>
        <v>0.51457303562297596</v>
      </c>
    </row>
    <row r="13" spans="1:29" x14ac:dyDescent="0.35">
      <c r="A13" s="97">
        <f>'[7]Cold snap 75%HP data'!A12</f>
        <v>45719</v>
      </c>
      <c r="B13" s="57">
        <f>'[7]Cold snap 75%HP data'!B12</f>
        <v>311.10000000000002</v>
      </c>
      <c r="C13" s="57">
        <f>'[7]Cold snap 75%HP data'!C12</f>
        <v>81</v>
      </c>
      <c r="D13" s="57">
        <f>'[7]Cold snap 75%HP data'!D12</f>
        <v>106</v>
      </c>
      <c r="E13" s="57">
        <f>'[7]Cold snap 75%HP data'!E12</f>
        <v>0</v>
      </c>
      <c r="F13" s="57">
        <f>'[7]Cold snap 75%HP data'!F12</f>
        <v>90</v>
      </c>
      <c r="G13" s="57">
        <f>'[7]Cold snap 75%HP data'!M12</f>
        <v>34.11</v>
      </c>
      <c r="H13" s="57">
        <f>'[7]Cold snap 75%HP data'!N12</f>
        <v>0</v>
      </c>
      <c r="I13" s="57">
        <f>'[7]Cold snap 75%HP data'!BM12</f>
        <v>0.46744503153229933</v>
      </c>
    </row>
    <row r="14" spans="1:29" x14ac:dyDescent="0.35">
      <c r="A14" s="97">
        <f>'[7]Cold snap 75%HP data'!A13</f>
        <v>45720</v>
      </c>
      <c r="B14" s="57">
        <f>'[7]Cold snap 75%HP data'!B13</f>
        <v>273.7</v>
      </c>
      <c r="C14" s="57">
        <f>'[7]Cold snap 75%HP data'!C13</f>
        <v>81</v>
      </c>
      <c r="D14" s="57">
        <f>'[7]Cold snap 75%HP data'!D13</f>
        <v>92.96</v>
      </c>
      <c r="E14" s="57">
        <f>'[7]Cold snap 75%HP data'!E13</f>
        <v>0</v>
      </c>
      <c r="F14" s="57">
        <f>'[7]Cold snap 75%HP data'!F13</f>
        <v>90</v>
      </c>
      <c r="G14" s="57">
        <f>'[7]Cold snap 75%HP data'!M13</f>
        <v>9.74</v>
      </c>
      <c r="H14" s="57">
        <f>'[7]Cold snap 75%HP data'!N13</f>
        <v>0</v>
      </c>
      <c r="I14" s="57">
        <f>'[7]Cold snap 75%HP data'!BM13</f>
        <v>0.44903698653485596</v>
      </c>
    </row>
    <row r="15" spans="1:29" x14ac:dyDescent="0.35">
      <c r="A15" s="97">
        <f>'[7]Cold snap 75%HP data'!A14</f>
        <v>45721</v>
      </c>
      <c r="B15" s="57">
        <f>'[7]Cold snap 75%HP data'!B14</f>
        <v>261</v>
      </c>
      <c r="C15" s="57">
        <f>'[7]Cold snap 75%HP data'!C14</f>
        <v>82</v>
      </c>
      <c r="D15" s="57">
        <f>'[7]Cold snap 75%HP data'!D14</f>
        <v>93</v>
      </c>
      <c r="E15" s="57">
        <f>'[7]Cold snap 75%HP data'!E14</f>
        <v>0</v>
      </c>
      <c r="F15" s="57">
        <f>'[7]Cold snap 75%HP data'!F14</f>
        <v>90</v>
      </c>
      <c r="G15" s="57">
        <f>'[7]Cold snap 75%HP data'!M14</f>
        <v>0</v>
      </c>
      <c r="H15" s="57">
        <f>'[7]Cold snap 75%HP data'!N14</f>
        <v>4</v>
      </c>
      <c r="I15" s="57">
        <f>'[7]Cold snap 75%HP data'!BM14</f>
        <v>0.44903698653485596</v>
      </c>
    </row>
    <row r="16" spans="1:29" x14ac:dyDescent="0.35">
      <c r="A16" s="97">
        <f>'[7]Cold snap 75%HP data'!A15</f>
        <v>45722</v>
      </c>
      <c r="B16" s="57">
        <f>'[7]Cold snap 75%HP data'!B15</f>
        <v>274.8</v>
      </c>
      <c r="C16" s="57">
        <f>'[7]Cold snap 75%HP data'!C15</f>
        <v>89</v>
      </c>
      <c r="D16" s="57">
        <f>'[7]Cold snap 75%HP data'!D15</f>
        <v>91</v>
      </c>
      <c r="E16" s="57">
        <f>'[7]Cold snap 75%HP data'!E15</f>
        <v>0</v>
      </c>
      <c r="F16" s="57">
        <f>'[7]Cold snap 75%HP data'!F15</f>
        <v>90</v>
      </c>
      <c r="G16" s="57">
        <f>'[7]Cold snap 75%HP data'!M15</f>
        <v>4.8</v>
      </c>
      <c r="H16" s="57">
        <f>'[7]Cold snap 75%HP data'!N15</f>
        <v>0</v>
      </c>
      <c r="I16" s="57">
        <f>'[7]Cold snap 75%HP data'!BM15</f>
        <v>0.45159365945116753</v>
      </c>
    </row>
    <row r="17" spans="1:12" x14ac:dyDescent="0.35">
      <c r="A17" s="97">
        <f>'[7]Cold snap 75%HP data'!A16</f>
        <v>45723</v>
      </c>
      <c r="B17" s="57">
        <f>'[7]Cold snap 75%HP data'!B16</f>
        <v>245.1</v>
      </c>
      <c r="C17" s="57">
        <f>'[7]Cold snap 75%HP data'!C16</f>
        <v>88</v>
      </c>
      <c r="D17" s="57">
        <f>'[7]Cold snap 75%HP data'!D16</f>
        <v>86</v>
      </c>
      <c r="E17" s="57">
        <f>'[7]Cold snap 75%HP data'!E16</f>
        <v>0</v>
      </c>
      <c r="F17" s="57">
        <f>'[7]Cold snap 75%HP data'!F16</f>
        <v>86.28</v>
      </c>
      <c r="G17" s="57">
        <f>'[7]Cold snap 75%HP data'!M16</f>
        <v>0</v>
      </c>
      <c r="H17" s="57">
        <f>'[7]Cold snap 75%HP data'!N16</f>
        <v>15.18</v>
      </c>
      <c r="I17" s="57">
        <f>'[7]Cold snap 75%HP data'!BM16</f>
        <v>0.45159365945116753</v>
      </c>
    </row>
    <row r="18" spans="1:12" x14ac:dyDescent="0.35">
      <c r="A18" s="36"/>
    </row>
    <row r="19" spans="1:12" x14ac:dyDescent="0.35">
      <c r="A19" t="s">
        <v>270</v>
      </c>
      <c r="B19">
        <f>'[7]Cold snap 75%HP data'!N20</f>
        <v>1157.01</v>
      </c>
    </row>
    <row r="20" spans="1:12" x14ac:dyDescent="0.35">
      <c r="A20" s="36" t="s">
        <v>271</v>
      </c>
      <c r="B20" s="14">
        <f>'[7]Cold snap 75%HP data'!N19</f>
        <v>0.75111010127239675</v>
      </c>
      <c r="H20" s="15"/>
    </row>
    <row r="21" spans="1:12" x14ac:dyDescent="0.35">
      <c r="A21" s="36" t="s">
        <v>272</v>
      </c>
      <c r="B21">
        <f>'[7]Cold snap 75%HP data'!O20</f>
        <v>629.87</v>
      </c>
    </row>
    <row r="23" spans="1:12" x14ac:dyDescent="0.35">
      <c r="G23" s="15"/>
    </row>
    <row r="26" spans="1:12" ht="28" x14ac:dyDescent="0.35">
      <c r="A26" s="109" t="s">
        <v>236</v>
      </c>
      <c r="B26" s="109" t="s">
        <v>237</v>
      </c>
      <c r="C26" s="109" t="s">
        <v>79</v>
      </c>
      <c r="D26" s="109" t="s">
        <v>38</v>
      </c>
      <c r="E26" s="109" t="s">
        <v>238</v>
      </c>
      <c r="F26" s="109" t="s">
        <v>12</v>
      </c>
      <c r="G26" s="109" t="s">
        <v>239</v>
      </c>
      <c r="H26" s="109" t="s">
        <v>240</v>
      </c>
      <c r="I26" s="109" t="s">
        <v>241</v>
      </c>
      <c r="L26" t="s">
        <v>177</v>
      </c>
    </row>
    <row r="27" spans="1:12" x14ac:dyDescent="0.35">
      <c r="A27" s="97">
        <f>'[7]Cold snap 25%HP data'!A2</f>
        <v>45709</v>
      </c>
      <c r="B27" s="57">
        <f>'[7]Cold snap 25%HP data'!B2</f>
        <v>240</v>
      </c>
      <c r="C27" s="57">
        <f>'[7]Cold snap 25%HP data'!C2</f>
        <v>84</v>
      </c>
      <c r="D27" s="57">
        <f>'[7]Cold snap 25%HP data'!D2</f>
        <v>77</v>
      </c>
      <c r="E27" s="57">
        <f>'[7]Cold snap 25%HP data'!E2</f>
        <v>0</v>
      </c>
      <c r="F27" s="57">
        <f>'[7]Cold snap 25%HP data'!F2</f>
        <v>85</v>
      </c>
      <c r="G27" s="57">
        <f>'[7]Cold snap 25%HP data'!M2</f>
        <v>0</v>
      </c>
      <c r="H27" s="57">
        <f>'[7]Cold snap 25%HP data'!N2</f>
        <v>6</v>
      </c>
      <c r="I27" s="57">
        <f>'[7]Cold snap 25%HP data'!BM2</f>
        <v>0.27467189364240663</v>
      </c>
    </row>
    <row r="28" spans="1:12" x14ac:dyDescent="0.35">
      <c r="A28" s="97">
        <f>'[7]Cold snap 25%HP data'!A3</f>
        <v>45710</v>
      </c>
      <c r="B28" s="57">
        <f>'[7]Cold snap 25%HP data'!B3</f>
        <v>265.39999999999998</v>
      </c>
      <c r="C28" s="57">
        <f>'[7]Cold snap 25%HP data'!C3</f>
        <v>86</v>
      </c>
      <c r="D28" s="57">
        <f>'[7]Cold snap 25%HP data'!D3</f>
        <v>88</v>
      </c>
      <c r="E28" s="57">
        <f>'[7]Cold snap 25%HP data'!E3</f>
        <v>0</v>
      </c>
      <c r="F28" s="57">
        <f>'[7]Cold snap 25%HP data'!F3</f>
        <v>85</v>
      </c>
      <c r="G28" s="57">
        <f>'[7]Cold snap 25%HP data'!M3</f>
        <v>6.4</v>
      </c>
      <c r="H28" s="57">
        <f>'[7]Cold snap 25%HP data'!N3</f>
        <v>0</v>
      </c>
      <c r="I28" s="57">
        <f>'[7]Cold snap 25%HP data'!BM3</f>
        <v>0.27876257030850521</v>
      </c>
    </row>
    <row r="29" spans="1:12" x14ac:dyDescent="0.35">
      <c r="A29" s="97">
        <f>'[7]Cold snap 25%HP data'!A4</f>
        <v>45711</v>
      </c>
      <c r="B29" s="57">
        <f>'[7]Cold snap 25%HP data'!B4</f>
        <v>355.2</v>
      </c>
      <c r="C29" s="57">
        <f>'[7]Cold snap 25%HP data'!C4</f>
        <v>90</v>
      </c>
      <c r="D29" s="57">
        <f>'[7]Cold snap 25%HP data'!D4</f>
        <v>106</v>
      </c>
      <c r="E29" s="57">
        <f>'[7]Cold snap 25%HP data'!E4</f>
        <v>0</v>
      </c>
      <c r="F29" s="57">
        <f>'[7]Cold snap 25%HP data'!F4</f>
        <v>125.45</v>
      </c>
      <c r="G29" s="57">
        <f>'[7]Cold snap 25%HP data'!M4</f>
        <v>33.75</v>
      </c>
      <c r="H29" s="57">
        <f>'[7]Cold snap 25%HP data'!N4</f>
        <v>0</v>
      </c>
      <c r="I29" s="57">
        <f>'[7]Cold snap 25%HP data'!BM4</f>
        <v>0.27876257030850521</v>
      </c>
    </row>
    <row r="30" spans="1:12" x14ac:dyDescent="0.35">
      <c r="A30" s="97">
        <f>'[7]Cold snap 25%HP data'!A5</f>
        <v>45712</v>
      </c>
      <c r="B30" s="57">
        <f>'[7]Cold snap 25%HP data'!B5</f>
        <v>329.2</v>
      </c>
      <c r="C30" s="57">
        <f>'[7]Cold snap 25%HP data'!C5</f>
        <v>91</v>
      </c>
      <c r="D30" s="57">
        <f>'[7]Cold snap 25%HP data'!D5</f>
        <v>106</v>
      </c>
      <c r="E30" s="57">
        <f>'[7]Cold snap 25%HP data'!E5</f>
        <v>0</v>
      </c>
      <c r="F30" s="57">
        <f>'[7]Cold snap 25%HP data'!F5</f>
        <v>103.78</v>
      </c>
      <c r="G30" s="57">
        <f>'[7]Cold snap 25%HP data'!M5</f>
        <v>28.42</v>
      </c>
      <c r="H30" s="57">
        <f>'[7]Cold snap 25%HP data'!N5</f>
        <v>0</v>
      </c>
      <c r="I30" s="57">
        <f>'[7]Cold snap 25%HP data'!BM5</f>
        <v>0.26214419635247999</v>
      </c>
    </row>
    <row r="31" spans="1:12" x14ac:dyDescent="0.35">
      <c r="A31" s="97">
        <f>'[7]Cold snap 25%HP data'!A6</f>
        <v>45713</v>
      </c>
      <c r="B31" s="57">
        <f>'[7]Cold snap 25%HP data'!B6</f>
        <v>319.5</v>
      </c>
      <c r="C31" s="57">
        <f>'[7]Cold snap 25%HP data'!C6</f>
        <v>89</v>
      </c>
      <c r="D31" s="57">
        <f>'[7]Cold snap 25%HP data'!D6</f>
        <v>106</v>
      </c>
      <c r="E31" s="57">
        <f>'[7]Cold snap 25%HP data'!E6</f>
        <v>0</v>
      </c>
      <c r="F31" s="57">
        <f>'[7]Cold snap 25%HP data'!F6</f>
        <v>98.95</v>
      </c>
      <c r="G31" s="57">
        <f>'[7]Cold snap 25%HP data'!M6</f>
        <v>25.56</v>
      </c>
      <c r="H31" s="57">
        <f>'[7]Cold snap 25%HP data'!N6</f>
        <v>0</v>
      </c>
      <c r="I31" s="57">
        <f>'[7]Cold snap 25%HP data'!BM6</f>
        <v>0.24765638316004771</v>
      </c>
    </row>
    <row r="32" spans="1:12" x14ac:dyDescent="0.35">
      <c r="A32" s="97">
        <f>'[7]Cold snap 25%HP data'!A7</f>
        <v>45714</v>
      </c>
      <c r="B32" s="57">
        <f>'[7]Cold snap 25%HP data'!B7</f>
        <v>394.9</v>
      </c>
      <c r="C32" s="57">
        <f>'[7]Cold snap 25%HP data'!C7</f>
        <v>88</v>
      </c>
      <c r="D32" s="57">
        <f>'[7]Cold snap 25%HP data'!D7</f>
        <v>130</v>
      </c>
      <c r="E32" s="57">
        <f>'[7]Cold snap 25%HP data'!E7</f>
        <v>3.28</v>
      </c>
      <c r="F32" s="57">
        <f>'[7]Cold snap 25%HP data'!F7</f>
        <v>140</v>
      </c>
      <c r="G32" s="57">
        <f>'[7]Cold snap 25%HP data'!M7</f>
        <v>33.61</v>
      </c>
      <c r="H32" s="57">
        <f>'[7]Cold snap 25%HP data'!N7</f>
        <v>0</v>
      </c>
      <c r="I32" s="57">
        <f>'[7]Cold snap 25%HP data'!BM7</f>
        <v>0.23691835691153912</v>
      </c>
    </row>
    <row r="33" spans="1:9" x14ac:dyDescent="0.35">
      <c r="A33" s="97">
        <f>'[7]Cold snap 25%HP data'!A8</f>
        <v>45715</v>
      </c>
      <c r="B33" s="57">
        <f>'[7]Cold snap 25%HP data'!B8</f>
        <v>407.1</v>
      </c>
      <c r="C33" s="57">
        <f>'[7]Cold snap 25%HP data'!C8</f>
        <v>91</v>
      </c>
      <c r="D33" s="57">
        <f>'[7]Cold snap 25%HP data'!D8</f>
        <v>130</v>
      </c>
      <c r="E33" s="57">
        <f>'[7]Cold snap 25%HP data'!E8</f>
        <v>14.95</v>
      </c>
      <c r="F33" s="57">
        <f>'[7]Cold snap 25%HP data'!F8</f>
        <v>140</v>
      </c>
      <c r="G33" s="57">
        <f>'[7]Cold snap 25%HP data'!M8</f>
        <v>31.14</v>
      </c>
      <c r="H33" s="57">
        <f>'[7]Cold snap 25%HP data'!N8</f>
        <v>0</v>
      </c>
      <c r="I33" s="57">
        <f>'[7]Cold snap 25%HP data'!BM8</f>
        <v>0.22047042781660134</v>
      </c>
    </row>
    <row r="34" spans="1:9" x14ac:dyDescent="0.35">
      <c r="A34" s="97">
        <f>'[7]Cold snap 25%HP data'!A9</f>
        <v>45716</v>
      </c>
      <c r="B34" s="57">
        <f>'[7]Cold snap 25%HP data'!B9</f>
        <v>447.5</v>
      </c>
      <c r="C34" s="57">
        <f>'[7]Cold snap 25%HP data'!C9</f>
        <v>89</v>
      </c>
      <c r="D34" s="57">
        <f>'[7]Cold snap 25%HP data'!D9</f>
        <v>130</v>
      </c>
      <c r="E34" s="57">
        <f>'[7]Cold snap 25%HP data'!E9</f>
        <v>59.89</v>
      </c>
      <c r="F34" s="57">
        <f>'[7]Cold snap 25%HP data'!F9</f>
        <v>140</v>
      </c>
      <c r="G34" s="57">
        <f>'[7]Cold snap 25%HP data'!M9</f>
        <v>28.6</v>
      </c>
      <c r="H34" s="57">
        <f>'[7]Cold snap 25%HP data'!N9</f>
        <v>0</v>
      </c>
      <c r="I34" s="57">
        <f>'[7]Cold snap 25%HP data'!BM9</f>
        <v>0.20385205386057612</v>
      </c>
    </row>
    <row r="35" spans="1:9" x14ac:dyDescent="0.35">
      <c r="A35" s="97">
        <f>'[7]Cold snap 25%HP data'!A10</f>
        <v>45717</v>
      </c>
      <c r="B35" s="57">
        <f>'[7]Cold snap 25%HP data'!B10</f>
        <v>438.8</v>
      </c>
      <c r="C35" s="57">
        <f>'[7]Cold snap 25%HP data'!C10</f>
        <v>80</v>
      </c>
      <c r="D35" s="57">
        <f>'[7]Cold snap 25%HP data'!D10</f>
        <v>130</v>
      </c>
      <c r="E35" s="57">
        <f>'[7]Cold snap 25%HP data'!E10</f>
        <v>62.46</v>
      </c>
      <c r="F35" s="57">
        <f>'[7]Cold snap 25%HP data'!F10</f>
        <v>140</v>
      </c>
      <c r="G35" s="57">
        <f>'[7]Cold snap 25%HP data'!M10</f>
        <v>26.34</v>
      </c>
      <c r="H35" s="57">
        <f>'[7]Cold snap 25%HP data'!N10</f>
        <v>0</v>
      </c>
      <c r="I35" s="57">
        <f>'[7]Cold snap 25%HP data'!BM10</f>
        <v>0.18868246122379409</v>
      </c>
    </row>
    <row r="36" spans="1:9" x14ac:dyDescent="0.35">
      <c r="A36" s="97">
        <f>'[7]Cold snap 25%HP data'!A11</f>
        <v>45718</v>
      </c>
      <c r="B36" s="57">
        <f>'[7]Cold snap 25%HP data'!B11</f>
        <v>360.5</v>
      </c>
      <c r="C36" s="57">
        <f>'[7]Cold snap 25%HP data'!C11</f>
        <v>81</v>
      </c>
      <c r="D36" s="57">
        <f>'[7]Cold snap 25%HP data'!D11</f>
        <v>115.02</v>
      </c>
      <c r="E36" s="57">
        <f>'[7]Cold snap 25%HP data'!E11</f>
        <v>0</v>
      </c>
      <c r="F36" s="57">
        <f>'[7]Cold snap 25%HP data'!F11</f>
        <v>140</v>
      </c>
      <c r="G36" s="57">
        <f>'[7]Cold snap 25%HP data'!M11</f>
        <v>24.48</v>
      </c>
      <c r="H36" s="57">
        <f>'[7]Cold snap 25%HP data'!N11</f>
        <v>0</v>
      </c>
      <c r="I36" s="57">
        <f>'[7]Cold snap 25%HP data'!BM11</f>
        <v>0.17649565365604228</v>
      </c>
    </row>
    <row r="37" spans="1:9" x14ac:dyDescent="0.35">
      <c r="A37" s="97">
        <f>'[7]Cold snap 25%HP data'!A12</f>
        <v>45719</v>
      </c>
      <c r="B37" s="57">
        <f>'[7]Cold snap 25%HP data'!B12</f>
        <v>311.10000000000002</v>
      </c>
      <c r="C37" s="57">
        <f>'[7]Cold snap 25%HP data'!C12</f>
        <v>81</v>
      </c>
      <c r="D37" s="57">
        <f>'[7]Cold snap 25%HP data'!D12</f>
        <v>106</v>
      </c>
      <c r="E37" s="57">
        <f>'[7]Cold snap 25%HP data'!E12</f>
        <v>0</v>
      </c>
      <c r="F37" s="57">
        <f>'[7]Cold snap 25%HP data'!F12</f>
        <v>104.01</v>
      </c>
      <c r="G37" s="57">
        <f>'[7]Cold snap 25%HP data'!M12</f>
        <v>20.100000000000001</v>
      </c>
      <c r="H37" s="57">
        <f>'[7]Cold snap 25%HP data'!N12</f>
        <v>0</v>
      </c>
      <c r="I37" s="57">
        <f>'[7]Cold snap 25%HP data'!BM12</f>
        <v>0.16388273393557184</v>
      </c>
    </row>
    <row r="38" spans="1:9" x14ac:dyDescent="0.35">
      <c r="A38" s="97">
        <f>'[7]Cold snap 25%HP data'!A13</f>
        <v>45720</v>
      </c>
      <c r="B38" s="57">
        <f>'[7]Cold snap 25%HP data'!B13</f>
        <v>273.7</v>
      </c>
      <c r="C38" s="57">
        <f>'[7]Cold snap 25%HP data'!C13</f>
        <v>81</v>
      </c>
      <c r="D38" s="57">
        <f>'[7]Cold snap 25%HP data'!D13</f>
        <v>94.68</v>
      </c>
      <c r="E38" s="57">
        <f>'[7]Cold snap 25%HP data'!E13</f>
        <v>0</v>
      </c>
      <c r="F38" s="57">
        <f>'[7]Cold snap 25%HP data'!F13</f>
        <v>90</v>
      </c>
      <c r="G38" s="57">
        <f>'[7]Cold snap 25%HP data'!M13</f>
        <v>8.02</v>
      </c>
      <c r="H38" s="57">
        <f>'[7]Cold snap 25%HP data'!N13</f>
        <v>0</v>
      </c>
      <c r="I38" s="57">
        <f>'[7]Cold snap 25%HP data'!BM13</f>
        <v>0.15536049088119994</v>
      </c>
    </row>
    <row r="39" spans="1:9" x14ac:dyDescent="0.35">
      <c r="A39" s="97">
        <f>'[7]Cold snap 25%HP data'!A14</f>
        <v>45721</v>
      </c>
      <c r="B39" s="57">
        <f>'[7]Cold snap 25%HP data'!B14</f>
        <v>261</v>
      </c>
      <c r="C39" s="57">
        <f>'[7]Cold snap 25%HP data'!C14</f>
        <v>82</v>
      </c>
      <c r="D39" s="57">
        <f>'[7]Cold snap 25%HP data'!D14</f>
        <v>93</v>
      </c>
      <c r="E39" s="57">
        <f>'[7]Cold snap 25%HP data'!E14</f>
        <v>0</v>
      </c>
      <c r="F39" s="57">
        <f>'[7]Cold snap 25%HP data'!F14</f>
        <v>90</v>
      </c>
      <c r="G39" s="57">
        <f>'[7]Cold snap 25%HP data'!M14</f>
        <v>0</v>
      </c>
      <c r="H39" s="57">
        <f>'[7]Cold snap 25%HP data'!N14</f>
        <v>4</v>
      </c>
      <c r="I39" s="57">
        <f>'[7]Cold snap 25%HP data'!BM14</f>
        <v>0.1542525992841316</v>
      </c>
    </row>
    <row r="40" spans="1:9" x14ac:dyDescent="0.35">
      <c r="A40" s="97">
        <f>'[7]Cold snap 25%HP data'!A15</f>
        <v>45722</v>
      </c>
      <c r="B40" s="57">
        <f>'[7]Cold snap 25%HP data'!B15</f>
        <v>274.8</v>
      </c>
      <c r="C40" s="57">
        <f>'[7]Cold snap 25%HP data'!C15</f>
        <v>89</v>
      </c>
      <c r="D40" s="57">
        <f>'[7]Cold snap 25%HP data'!D15</f>
        <v>91</v>
      </c>
      <c r="E40" s="57">
        <f>'[7]Cold snap 25%HP data'!E15</f>
        <v>0</v>
      </c>
      <c r="F40" s="57">
        <f>'[7]Cold snap 25%HP data'!F15</f>
        <v>90</v>
      </c>
      <c r="G40" s="57">
        <f>'[7]Cold snap 25%HP data'!M15</f>
        <v>4.8</v>
      </c>
      <c r="H40" s="57">
        <f>'[7]Cold snap 25%HP data'!N15</f>
        <v>0</v>
      </c>
      <c r="I40" s="57">
        <f>'[7]Cold snap 25%HP data'!BM15</f>
        <v>0.15442304414521901</v>
      </c>
    </row>
    <row r="41" spans="1:9" x14ac:dyDescent="0.35">
      <c r="A41" s="97">
        <f>'[7]Cold snap 25%HP data'!A16</f>
        <v>45723</v>
      </c>
      <c r="B41" s="57">
        <f>'[7]Cold snap 25%HP data'!B16</f>
        <v>245.1</v>
      </c>
      <c r="C41" s="57">
        <f>'[7]Cold snap 25%HP data'!C16</f>
        <v>88</v>
      </c>
      <c r="D41" s="57">
        <f>'[7]Cold snap 25%HP data'!D16</f>
        <v>86</v>
      </c>
      <c r="E41" s="57">
        <f>'[7]Cold snap 25%HP data'!E16</f>
        <v>0</v>
      </c>
      <c r="F41" s="57">
        <f>'[7]Cold snap 25%HP data'!F16</f>
        <v>86.28</v>
      </c>
      <c r="G41" s="57">
        <f>'[7]Cold snap 25%HP data'!M16</f>
        <v>0</v>
      </c>
      <c r="H41" s="57">
        <f>'[7]Cold snap 25%HP data'!N16</f>
        <v>15.18</v>
      </c>
      <c r="I41" s="57">
        <f>'[7]Cold snap 25%HP data'!BM16</f>
        <v>0.15442304414521901</v>
      </c>
    </row>
    <row r="42" spans="1:9" x14ac:dyDescent="0.35">
      <c r="A42" s="36"/>
    </row>
    <row r="43" spans="1:9" x14ac:dyDescent="0.35">
      <c r="A43" t="s">
        <v>270</v>
      </c>
      <c r="B43">
        <f>'[7]Cold snap 25%HP data'!N20</f>
        <v>378.72</v>
      </c>
    </row>
    <row r="44" spans="1:9" x14ac:dyDescent="0.35">
      <c r="A44" s="36" t="s">
        <v>271</v>
      </c>
      <c r="B44" s="14">
        <f>'[7]Cold snap 25%HP data'!N19</f>
        <v>0.24585821864450794</v>
      </c>
      <c r="H44" s="15"/>
    </row>
    <row r="45" spans="1:9" x14ac:dyDescent="0.35">
      <c r="A45" t="s">
        <v>272</v>
      </c>
      <c r="B45">
        <f>'[7]Cold snap 25%HP data'!O20</f>
        <v>215.51</v>
      </c>
    </row>
    <row r="47" spans="1:9" x14ac:dyDescent="0.35">
      <c r="B47" t="s">
        <v>273</v>
      </c>
    </row>
    <row r="49" spans="2:7" ht="42.75" customHeight="1" x14ac:dyDescent="0.35">
      <c r="B49" s="138" t="s">
        <v>279</v>
      </c>
      <c r="C49" s="139"/>
      <c r="D49" s="138" t="s">
        <v>280</v>
      </c>
      <c r="E49" s="139"/>
      <c r="F49" s="138" t="s">
        <v>281</v>
      </c>
      <c r="G49" s="139"/>
    </row>
    <row r="50" spans="2:7" x14ac:dyDescent="0.35">
      <c r="B50" s="140">
        <f>B20</f>
        <v>0.75111010127239675</v>
      </c>
      <c r="C50" s="141"/>
      <c r="D50" s="142">
        <f>B19</f>
        <v>1157.01</v>
      </c>
      <c r="E50" s="142"/>
      <c r="F50" s="142">
        <f>B19-B21</f>
        <v>527.14</v>
      </c>
      <c r="G50" s="142"/>
    </row>
    <row r="51" spans="2:7" x14ac:dyDescent="0.35">
      <c r="B51" s="140">
        <f>B44</f>
        <v>0.24585821864450794</v>
      </c>
      <c r="C51" s="141"/>
      <c r="D51" s="142">
        <f>B43</f>
        <v>378.72</v>
      </c>
      <c r="E51" s="142"/>
      <c r="F51" s="142">
        <f>B43-B45</f>
        <v>163.21000000000004</v>
      </c>
      <c r="G51" s="142"/>
    </row>
  </sheetData>
  <mergeCells count="9">
    <mergeCell ref="B51:C51"/>
    <mergeCell ref="D51:E51"/>
    <mergeCell ref="F51:G51"/>
    <mergeCell ref="B49:C49"/>
    <mergeCell ref="D49:E49"/>
    <mergeCell ref="F49:G49"/>
    <mergeCell ref="B50:C50"/>
    <mergeCell ref="D50:E50"/>
    <mergeCell ref="F50:G50"/>
  </mergeCells>
  <hyperlinks>
    <hyperlink ref="A1" location="Contents!A1" display="Back to contents page" xr:uid="{C0944ED3-7353-44E6-A6BE-5164889C2FF9}"/>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3419-EFAB-431B-8A6C-40D83E611999}">
  <sheetPr codeName="Sheet31"/>
  <dimension ref="A1:AW31"/>
  <sheetViews>
    <sheetView workbookViewId="0">
      <selection activeCell="G28" sqref="G28"/>
    </sheetView>
  </sheetViews>
  <sheetFormatPr defaultColWidth="9.1796875" defaultRowHeight="14.5" x14ac:dyDescent="0.35"/>
  <cols>
    <col min="1" max="1" width="15.453125" customWidth="1"/>
    <col min="7" max="7" width="12.54296875" bestFit="1" customWidth="1"/>
  </cols>
  <sheetData>
    <row r="1" spans="1:49" x14ac:dyDescent="0.35">
      <c r="A1" s="34" t="s">
        <v>298</v>
      </c>
    </row>
    <row r="2" spans="1:49" ht="28" x14ac:dyDescent="0.35">
      <c r="A2" s="109" t="s">
        <v>236</v>
      </c>
      <c r="B2" s="109" t="s">
        <v>57</v>
      </c>
      <c r="C2" s="109" t="s">
        <v>79</v>
      </c>
      <c r="D2" s="109" t="s">
        <v>38</v>
      </c>
      <c r="E2" s="109" t="s">
        <v>238</v>
      </c>
      <c r="F2" s="109" t="s">
        <v>12</v>
      </c>
      <c r="G2" s="109" t="s">
        <v>239</v>
      </c>
      <c r="H2" s="109" t="s">
        <v>240</v>
      </c>
      <c r="I2" s="109" t="s">
        <v>241</v>
      </c>
      <c r="L2" t="s">
        <v>274</v>
      </c>
    </row>
    <row r="3" spans="1:49" x14ac:dyDescent="0.35">
      <c r="A3" s="97">
        <f>[7]Loss_Calc!A2</f>
        <v>45709</v>
      </c>
      <c r="B3" s="57">
        <f>[7]Loss_Calc!B2</f>
        <v>240</v>
      </c>
      <c r="C3" s="57">
        <f>[7]Loss_Calc!C2</f>
        <v>84</v>
      </c>
      <c r="D3" s="57">
        <f>[7]Loss_Calc!D2</f>
        <v>77</v>
      </c>
      <c r="E3" s="57">
        <f>[7]Loss_Calc!E2</f>
        <v>0</v>
      </c>
      <c r="F3" s="57">
        <f>[7]Loss_Calc!F2</f>
        <v>85</v>
      </c>
      <c r="G3" s="57">
        <f>[7]Loss_Calc!M2</f>
        <v>0</v>
      </c>
      <c r="H3" s="57">
        <f>[7]Loss_Calc!N2</f>
        <v>6</v>
      </c>
      <c r="I3" s="123">
        <f>[7]Loss_Calc!BM2</f>
        <v>0.27436792372520641</v>
      </c>
    </row>
    <row r="4" spans="1:49" x14ac:dyDescent="0.35">
      <c r="A4" s="97">
        <f>[7]Loss_Calc!A3</f>
        <v>45710</v>
      </c>
      <c r="B4" s="57">
        <f>[7]Loss_Calc!B3</f>
        <v>265.39999999999998</v>
      </c>
      <c r="C4" s="57">
        <f>[7]Loss_Calc!C3</f>
        <v>86</v>
      </c>
      <c r="D4" s="57">
        <f>[7]Loss_Calc!D3</f>
        <v>88</v>
      </c>
      <c r="E4" s="57">
        <f>[7]Loss_Calc!E3</f>
        <v>0</v>
      </c>
      <c r="F4" s="57">
        <f>[7]Loss_Calc!F3</f>
        <v>85</v>
      </c>
      <c r="G4" s="57">
        <f>[7]Loss_Calc!M3</f>
        <v>6.4</v>
      </c>
      <c r="H4" s="57">
        <f>[7]Loss_Calc!N3</f>
        <v>0</v>
      </c>
      <c r="I4" s="123">
        <f>[7]Loss_Calc!BM3</f>
        <v>0.27845407338043759</v>
      </c>
    </row>
    <row r="5" spans="1:49" x14ac:dyDescent="0.35">
      <c r="A5" s="97">
        <f>[7]Loss_Calc!A4</f>
        <v>45711</v>
      </c>
      <c r="B5" s="57">
        <f>[7]Loss_Calc!B4</f>
        <v>355.2</v>
      </c>
      <c r="C5" s="57">
        <f>[7]Loss_Calc!C4</f>
        <v>90</v>
      </c>
      <c r="D5" s="57">
        <f>[7]Loss_Calc!D4</f>
        <v>106</v>
      </c>
      <c r="E5" s="57">
        <f>[7]Loss_Calc!E4</f>
        <v>0</v>
      </c>
      <c r="F5" s="57">
        <f>[7]Loss_Calc!F4</f>
        <v>125.45</v>
      </c>
      <c r="G5" s="57">
        <f>[7]Loss_Calc!M4</f>
        <v>33.75</v>
      </c>
      <c r="H5" s="57">
        <f>[7]Loss_Calc!N4</f>
        <v>0</v>
      </c>
      <c r="I5" s="123">
        <f>[7]Loss_Calc!BM4</f>
        <v>0.27845407338043759</v>
      </c>
    </row>
    <row r="6" spans="1:49" x14ac:dyDescent="0.35">
      <c r="A6" s="97">
        <f>[7]Loss_Calc!A5</f>
        <v>45712</v>
      </c>
      <c r="B6" s="57">
        <f>[7]Loss_Calc!B5</f>
        <v>329.2</v>
      </c>
      <c r="C6" s="57">
        <f>[7]Loss_Calc!C5</f>
        <v>91</v>
      </c>
      <c r="D6" s="57">
        <f>[7]Loss_Calc!D5</f>
        <v>106</v>
      </c>
      <c r="E6" s="57">
        <f>[7]Loss_Calc!E5</f>
        <v>0</v>
      </c>
      <c r="F6" s="57">
        <f>[7]Loss_Calc!F5</f>
        <v>103.78</v>
      </c>
      <c r="G6" s="57">
        <f>[7]Loss_Calc!M5</f>
        <v>28.42</v>
      </c>
      <c r="H6" s="57">
        <f>[7]Loss_Calc!N5</f>
        <v>0</v>
      </c>
      <c r="I6" s="123">
        <f>[7]Loss_Calc!BM5</f>
        <v>0.26185409040606111</v>
      </c>
    </row>
    <row r="7" spans="1:49" x14ac:dyDescent="0.35">
      <c r="A7" s="97">
        <f>[7]Loss_Calc!A6</f>
        <v>45713</v>
      </c>
      <c r="B7" s="57">
        <f>[7]Loss_Calc!B6</f>
        <v>319.5</v>
      </c>
      <c r="C7" s="57">
        <f>[7]Loss_Calc!C6</f>
        <v>89</v>
      </c>
      <c r="D7" s="57">
        <f>[7]Loss_Calc!D6</f>
        <v>106</v>
      </c>
      <c r="E7" s="57">
        <f>[7]Loss_Calc!E6</f>
        <v>0</v>
      </c>
      <c r="F7" s="57">
        <f>[7]Loss_Calc!F6</f>
        <v>98.95</v>
      </c>
      <c r="G7" s="57">
        <f>[7]Loss_Calc!M6</f>
        <v>25.56</v>
      </c>
      <c r="H7" s="57">
        <f>[7]Loss_Calc!N6</f>
        <v>0</v>
      </c>
      <c r="I7" s="123">
        <f>[7]Loss_Calc!BM6</f>
        <v>0.24738231037711755</v>
      </c>
    </row>
    <row r="8" spans="1:49" s="31" customFormat="1" x14ac:dyDescent="0.35">
      <c r="A8" s="97">
        <f>[7]Loss_Calc!A7</f>
        <v>45714</v>
      </c>
      <c r="B8" s="57">
        <f>[7]Loss_Calc!B7</f>
        <v>394.9</v>
      </c>
      <c r="C8" s="57">
        <f>[7]Loss_Calc!C7</f>
        <v>78</v>
      </c>
      <c r="D8" s="57">
        <f>[7]Loss_Calc!D7</f>
        <v>90</v>
      </c>
      <c r="E8" s="57">
        <f>[7]Loss_Calc!E7</f>
        <v>43.28</v>
      </c>
      <c r="F8" s="57">
        <f>[7]Loss_Calc!F7</f>
        <v>150</v>
      </c>
      <c r="G8" s="57">
        <f>[7]Loss_Calc!M7</f>
        <v>33.61</v>
      </c>
      <c r="H8" s="57">
        <f>[7]Loss_Calc!N7</f>
        <v>0</v>
      </c>
      <c r="I8" s="123">
        <f>[7]Loss_Calc!BM7</f>
        <v>0.23665616753213586</v>
      </c>
      <c r="J8" s="47"/>
      <c r="K8" s="47"/>
      <c r="X8"/>
      <c r="Y8"/>
      <c r="Z8"/>
      <c r="AA8"/>
      <c r="AB8"/>
      <c r="AC8"/>
      <c r="AD8"/>
      <c r="AE8"/>
      <c r="AF8"/>
      <c r="AG8"/>
      <c r="AH8"/>
      <c r="AI8"/>
      <c r="AJ8"/>
      <c r="AK8"/>
      <c r="AL8"/>
      <c r="AM8"/>
      <c r="AN8"/>
      <c r="AO8"/>
      <c r="AP8"/>
      <c r="AQ8"/>
      <c r="AR8"/>
      <c r="AS8"/>
      <c r="AT8"/>
      <c r="AU8"/>
      <c r="AV8"/>
      <c r="AW8"/>
    </row>
    <row r="9" spans="1:49" x14ac:dyDescent="0.35">
      <c r="A9" s="97">
        <f>[7]Loss_Calc!A8</f>
        <v>45715</v>
      </c>
      <c r="B9" s="57">
        <f>[7]Loss_Calc!B8</f>
        <v>407.1</v>
      </c>
      <c r="C9" s="57">
        <f>[7]Loss_Calc!C8</f>
        <v>81</v>
      </c>
      <c r="D9" s="57">
        <f>[7]Loss_Calc!D8</f>
        <v>90</v>
      </c>
      <c r="E9" s="57">
        <f>[7]Loss_Calc!E8</f>
        <v>54.95</v>
      </c>
      <c r="F9" s="57">
        <f>[7]Loss_Calc!F8</f>
        <v>150</v>
      </c>
      <c r="G9" s="57">
        <f>[7]Loss_Calc!M8</f>
        <v>31.14</v>
      </c>
      <c r="H9" s="57">
        <f>[7]Loss_Calc!N8</f>
        <v>0</v>
      </c>
      <c r="I9" s="123">
        <f>[7]Loss_Calc!BM8</f>
        <v>0.22022644079339407</v>
      </c>
    </row>
    <row r="10" spans="1:49" x14ac:dyDescent="0.35">
      <c r="A10" s="97">
        <f>[7]Loss_Calc!A9</f>
        <v>45716</v>
      </c>
      <c r="B10" s="57">
        <f>[7]Loss_Calc!B9</f>
        <v>447.5</v>
      </c>
      <c r="C10" s="57">
        <f>[7]Loss_Calc!C9</f>
        <v>79</v>
      </c>
      <c r="D10" s="57">
        <f>[7]Loss_Calc!D9</f>
        <v>90</v>
      </c>
      <c r="E10" s="57">
        <f>[7]Loss_Calc!E9</f>
        <v>88.89</v>
      </c>
      <c r="F10" s="57">
        <f>[7]Loss_Calc!F9</f>
        <v>150</v>
      </c>
      <c r="G10" s="57">
        <f>[7]Loss_Calc!M9</f>
        <v>39.6</v>
      </c>
      <c r="H10" s="57">
        <f>[7]Loss_Calc!N9</f>
        <v>0</v>
      </c>
      <c r="I10" s="123">
        <f>[7]Loss_Calc!BM9</f>
        <v>0.20362645781901764</v>
      </c>
    </row>
    <row r="11" spans="1:49" x14ac:dyDescent="0.35">
      <c r="A11" s="97">
        <f>[7]Loss_Calc!A10</f>
        <v>45717</v>
      </c>
      <c r="B11" s="57">
        <f>[7]Loss_Calc!B10</f>
        <v>438.8</v>
      </c>
      <c r="C11" s="57">
        <f>[7]Loss_Calc!C10</f>
        <v>70</v>
      </c>
      <c r="D11" s="57">
        <f>[7]Loss_Calc!D10</f>
        <v>90</v>
      </c>
      <c r="E11" s="57">
        <f>[7]Loss_Calc!E10</f>
        <v>89.460000000000008</v>
      </c>
      <c r="F11" s="57">
        <f>[7]Loss_Calc!F10</f>
        <v>150</v>
      </c>
      <c r="G11" s="57">
        <f>[7]Loss_Calc!M10</f>
        <v>39.340000000000003</v>
      </c>
      <c r="H11" s="57">
        <f>[7]Loss_Calc!N10</f>
        <v>0</v>
      </c>
      <c r="I11" s="123">
        <f>[7]Loss_Calc!BM10</f>
        <v>0.17996084106580404</v>
      </c>
    </row>
    <row r="12" spans="1:49" x14ac:dyDescent="0.35">
      <c r="A12" s="97">
        <f>[7]Loss_Calc!A11</f>
        <v>45718</v>
      </c>
      <c r="B12" s="57">
        <f>[7]Loss_Calc!B11</f>
        <v>360.5</v>
      </c>
      <c r="C12" s="57">
        <f>[7]Loss_Calc!C11</f>
        <v>71</v>
      </c>
      <c r="D12" s="57">
        <f>[7]Loss_Calc!D11</f>
        <v>75.02</v>
      </c>
      <c r="E12" s="57">
        <f>[7]Loss_Calc!E11</f>
        <v>54</v>
      </c>
      <c r="F12" s="57">
        <f>[7]Loss_Calc!F11</f>
        <v>150</v>
      </c>
      <c r="G12" s="57">
        <f>[7]Loss_Calc!M11</f>
        <v>10.48</v>
      </c>
      <c r="H12" s="57">
        <f>[7]Loss_Calc!N11</f>
        <v>0</v>
      </c>
      <c r="I12" s="123">
        <f>[7]Loss_Calc!BM11</f>
        <v>0.16778752021792798</v>
      </c>
    </row>
    <row r="13" spans="1:49" x14ac:dyDescent="0.35">
      <c r="A13" s="97">
        <f>[7]Loss_Calc!A12</f>
        <v>45719</v>
      </c>
      <c r="B13" s="57">
        <f>[7]Loss_Calc!B12</f>
        <v>311.10000000000002</v>
      </c>
      <c r="C13" s="57">
        <f>[7]Loss_Calc!C12</f>
        <v>71</v>
      </c>
      <c r="D13" s="57">
        <f>[7]Loss_Calc!D12</f>
        <v>66</v>
      </c>
      <c r="E13" s="57">
        <f>[7]Loss_Calc!E12</f>
        <v>30</v>
      </c>
      <c r="F13" s="57">
        <f>[7]Loss_Calc!F12</f>
        <v>134.01</v>
      </c>
      <c r="G13" s="57">
        <f>[7]Loss_Calc!M12</f>
        <v>10.100000000000001</v>
      </c>
      <c r="H13" s="57">
        <f>[7]Loss_Calc!N12</f>
        <v>0</v>
      </c>
      <c r="I13" s="123">
        <f>[7]Loss_Calc!BM12</f>
        <v>0.15731676172639825</v>
      </c>
    </row>
    <row r="14" spans="1:49" x14ac:dyDescent="0.35">
      <c r="A14" s="97">
        <f>[7]Loss_Calc!A13</f>
        <v>45720</v>
      </c>
      <c r="B14" s="57">
        <f>[7]Loss_Calc!B13</f>
        <v>273.7</v>
      </c>
      <c r="C14" s="57">
        <f>[7]Loss_Calc!C13</f>
        <v>71</v>
      </c>
      <c r="D14" s="57">
        <f>[7]Loss_Calc!D13</f>
        <v>54.680000000000007</v>
      </c>
      <c r="E14" s="57">
        <f>[7]Loss_Calc!E13</f>
        <v>10</v>
      </c>
      <c r="F14" s="57">
        <f>[7]Loss_Calc!F13</f>
        <v>130</v>
      </c>
      <c r="G14" s="57">
        <f>[7]Loss_Calc!M13</f>
        <v>8.02</v>
      </c>
      <c r="H14" s="57">
        <f>[7]Loss_Calc!N13</f>
        <v>0</v>
      </c>
      <c r="I14" s="123">
        <f>[7]Loss_Calc!BM13</f>
        <v>0.15518855878096535</v>
      </c>
    </row>
    <row r="15" spans="1:49" x14ac:dyDescent="0.35">
      <c r="A15" s="97">
        <f>[7]Loss_Calc!A14</f>
        <v>45721</v>
      </c>
      <c r="B15" s="57">
        <f>[7]Loss_Calc!B14</f>
        <v>261</v>
      </c>
      <c r="C15" s="57">
        <f>[7]Loss_Calc!C14</f>
        <v>82</v>
      </c>
      <c r="D15" s="57">
        <f>[7]Loss_Calc!D14</f>
        <v>93</v>
      </c>
      <c r="E15" s="57">
        <f>[7]Loss_Calc!E14</f>
        <v>0</v>
      </c>
      <c r="F15" s="57">
        <f>[7]Loss_Calc!F14</f>
        <v>90</v>
      </c>
      <c r="G15" s="57">
        <f>[7]Loss_Calc!M14</f>
        <v>0</v>
      </c>
      <c r="H15" s="57">
        <f>[7]Loss_Calc!N14</f>
        <v>4</v>
      </c>
      <c r="I15" s="123">
        <f>[7]Loss_Calc!BM14</f>
        <v>0.15408189324934027</v>
      </c>
    </row>
    <row r="16" spans="1:49" x14ac:dyDescent="0.35">
      <c r="A16" s="97">
        <f>[7]Loss_Calc!A15</f>
        <v>45722</v>
      </c>
      <c r="B16" s="57">
        <f>[7]Loss_Calc!B15</f>
        <v>274.8</v>
      </c>
      <c r="C16" s="57">
        <f>[7]Loss_Calc!C15</f>
        <v>89</v>
      </c>
      <c r="D16" s="57">
        <f>[7]Loss_Calc!D15</f>
        <v>91</v>
      </c>
      <c r="E16" s="57">
        <f>[7]Loss_Calc!E15</f>
        <v>0</v>
      </c>
      <c r="F16" s="57">
        <f>[7]Loss_Calc!F15</f>
        <v>90</v>
      </c>
      <c r="G16" s="57">
        <f>[7]Loss_Calc!M15</f>
        <v>4.8</v>
      </c>
      <c r="H16" s="57">
        <f>[7]Loss_Calc!N15</f>
        <v>0</v>
      </c>
      <c r="I16" s="123">
        <f>[7]Loss_Calc!BM15</f>
        <v>0.1542521494849749</v>
      </c>
    </row>
    <row r="17" spans="1:9" x14ac:dyDescent="0.35">
      <c r="A17" s="97">
        <f>[7]Loss_Calc!A16</f>
        <v>45723</v>
      </c>
      <c r="B17" s="57">
        <f>[7]Loss_Calc!B16</f>
        <v>245.1</v>
      </c>
      <c r="C17" s="57">
        <f>[7]Loss_Calc!C16</f>
        <v>88</v>
      </c>
      <c r="D17" s="57">
        <f>[7]Loss_Calc!D16</f>
        <v>86</v>
      </c>
      <c r="E17" s="57">
        <f>[7]Loss_Calc!E16</f>
        <v>0</v>
      </c>
      <c r="F17" s="57">
        <f>[7]Loss_Calc!F16</f>
        <v>86.28</v>
      </c>
      <c r="G17" s="57">
        <f>[7]Loss_Calc!M16</f>
        <v>0</v>
      </c>
      <c r="H17" s="57">
        <f>[7]Loss_Calc!N16</f>
        <v>15.18</v>
      </c>
      <c r="I17" s="123">
        <f>[7]Loss_Calc!BM16</f>
        <v>0.1542521494849749</v>
      </c>
    </row>
    <row r="18" spans="1:9" x14ac:dyDescent="0.35">
      <c r="A18" s="36"/>
    </row>
    <row r="19" spans="1:9" x14ac:dyDescent="0.35">
      <c r="A19" t="s">
        <v>270</v>
      </c>
      <c r="B19">
        <f>[7]Loss_Calc!N20</f>
        <v>378.72</v>
      </c>
    </row>
    <row r="20" spans="1:9" x14ac:dyDescent="0.35">
      <c r="A20" s="36" t="s">
        <v>271</v>
      </c>
      <c r="B20" s="14">
        <f>[7]Loss_Calc!N19</f>
        <v>0.24585821864450794</v>
      </c>
      <c r="H20" s="15"/>
    </row>
    <row r="21" spans="1:9" x14ac:dyDescent="0.35">
      <c r="A21" s="36"/>
    </row>
    <row r="23" spans="1:9" x14ac:dyDescent="0.35">
      <c r="G23" s="15"/>
    </row>
    <row r="25" spans="1:9" x14ac:dyDescent="0.35">
      <c r="B25" t="s">
        <v>275</v>
      </c>
    </row>
    <row r="26" spans="1:9" ht="29" customHeight="1" x14ac:dyDescent="0.35">
      <c r="B26" s="138" t="s">
        <v>220</v>
      </c>
      <c r="C26" s="139"/>
      <c r="D26" s="109" t="s">
        <v>276</v>
      </c>
      <c r="E26" s="109" t="s">
        <v>277</v>
      </c>
    </row>
    <row r="27" spans="1:9" x14ac:dyDescent="0.35">
      <c r="B27" s="143" t="s">
        <v>79</v>
      </c>
      <c r="C27" s="143"/>
      <c r="D27" s="122">
        <f>'[7]Cold snap HPCharts'!C33</f>
        <v>89</v>
      </c>
      <c r="E27" s="122">
        <f>C10</f>
        <v>79</v>
      </c>
    </row>
    <row r="28" spans="1:9" x14ac:dyDescent="0.35">
      <c r="B28" s="143" t="s">
        <v>38</v>
      </c>
      <c r="C28" s="143"/>
      <c r="D28" s="122">
        <f>'[7]Cold snap HPCharts'!D33</f>
        <v>130</v>
      </c>
      <c r="E28" s="122">
        <f>D10</f>
        <v>90</v>
      </c>
    </row>
    <row r="29" spans="1:9" x14ac:dyDescent="0.35">
      <c r="B29" s="143" t="s">
        <v>12</v>
      </c>
      <c r="C29" s="143"/>
      <c r="D29" s="122">
        <f>'[7]Cold snap HPCharts'!F33</f>
        <v>140</v>
      </c>
      <c r="E29" s="122">
        <f>F10</f>
        <v>150</v>
      </c>
    </row>
    <row r="30" spans="1:9" x14ac:dyDescent="0.35">
      <c r="B30" s="143" t="s">
        <v>192</v>
      </c>
      <c r="C30" s="143"/>
      <c r="D30" s="122">
        <f>'[7]Cold snap HPCharts'!G33</f>
        <v>28.6</v>
      </c>
      <c r="E30" s="122">
        <f>G10</f>
        <v>39.6</v>
      </c>
    </row>
    <row r="31" spans="1:9" x14ac:dyDescent="0.35">
      <c r="B31" s="143" t="s">
        <v>222</v>
      </c>
      <c r="C31" s="143"/>
      <c r="D31" s="122">
        <f>'[7]Cold snap HPCharts'!E33</f>
        <v>59.89</v>
      </c>
      <c r="E31" s="122">
        <f>E10</f>
        <v>88.89</v>
      </c>
    </row>
  </sheetData>
  <mergeCells count="6">
    <mergeCell ref="B31:C31"/>
    <mergeCell ref="B26:C26"/>
    <mergeCell ref="B27:C27"/>
    <mergeCell ref="B28:C28"/>
    <mergeCell ref="B29:C29"/>
    <mergeCell ref="B30:C30"/>
  </mergeCells>
  <hyperlinks>
    <hyperlink ref="A1" location="Contents!A1" display="Back to contents page" xr:uid="{E3C6A64E-FAFA-4311-95BD-72B3E1D83378}"/>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8477-D8F7-4AB4-AE0D-7B7309DFA74B}">
  <sheetPr codeName="Sheet4"/>
  <dimension ref="B1:S39"/>
  <sheetViews>
    <sheetView topLeftCell="B1" workbookViewId="0">
      <selection activeCell="S18" sqref="S18"/>
    </sheetView>
  </sheetViews>
  <sheetFormatPr defaultRowHeight="14.5" x14ac:dyDescent="0.35"/>
  <sheetData>
    <row r="1" spans="2:19" x14ac:dyDescent="0.35">
      <c r="B1" s="34" t="s">
        <v>298</v>
      </c>
    </row>
    <row r="3" spans="2:19" x14ac:dyDescent="0.35">
      <c r="C3" s="51" t="s">
        <v>185</v>
      </c>
      <c r="D3" s="51">
        <v>0</v>
      </c>
      <c r="E3" s="51">
        <v>10</v>
      </c>
      <c r="F3" s="51">
        <v>20</v>
      </c>
      <c r="G3" s="51">
        <v>30</v>
      </c>
      <c r="H3" s="51">
        <v>40</v>
      </c>
      <c r="I3" s="51">
        <v>50</v>
      </c>
      <c r="J3" s="51">
        <v>60</v>
      </c>
      <c r="K3" s="51">
        <v>70</v>
      </c>
      <c r="L3" s="51">
        <v>80</v>
      </c>
      <c r="M3" s="51">
        <v>90</v>
      </c>
      <c r="N3" s="51">
        <v>100</v>
      </c>
      <c r="O3" s="51" t="s">
        <v>183</v>
      </c>
      <c r="P3" s="51" t="s">
        <v>58</v>
      </c>
      <c r="Q3" s="51" t="s">
        <v>184</v>
      </c>
      <c r="R3" s="51"/>
      <c r="S3" s="51" t="s">
        <v>182</v>
      </c>
    </row>
    <row r="4" spans="2:19" x14ac:dyDescent="0.35">
      <c r="B4" s="51" t="s">
        <v>107</v>
      </c>
      <c r="C4" s="51" t="s">
        <v>186</v>
      </c>
      <c r="D4" s="17">
        <v>0</v>
      </c>
      <c r="E4" s="17">
        <v>0</v>
      </c>
      <c r="F4" s="50">
        <v>1</v>
      </c>
      <c r="G4" s="17">
        <v>13</v>
      </c>
      <c r="H4" s="17">
        <v>22</v>
      </c>
      <c r="I4" s="50">
        <v>29</v>
      </c>
      <c r="J4" s="17">
        <v>45</v>
      </c>
      <c r="K4" s="17">
        <v>41</v>
      </c>
      <c r="L4" s="50">
        <v>25</v>
      </c>
      <c r="M4" s="17">
        <v>6</v>
      </c>
      <c r="N4" s="17">
        <v>0</v>
      </c>
      <c r="O4" s="50">
        <v>27.526659999999982</v>
      </c>
      <c r="P4" s="17">
        <v>64.483790549450518</v>
      </c>
      <c r="Q4" s="17">
        <v>95.526379999999904</v>
      </c>
      <c r="R4" s="50"/>
      <c r="S4" s="17">
        <v>67.999719999999925</v>
      </c>
    </row>
    <row r="5" spans="2:19" x14ac:dyDescent="0.35">
      <c r="B5" s="51" t="s">
        <v>107</v>
      </c>
      <c r="C5" s="51" t="s">
        <v>187</v>
      </c>
      <c r="D5" s="17">
        <v>0</v>
      </c>
      <c r="E5" s="17">
        <v>0</v>
      </c>
      <c r="F5" s="17">
        <v>0</v>
      </c>
      <c r="G5" s="17">
        <v>14</v>
      </c>
      <c r="H5" s="17">
        <v>32</v>
      </c>
      <c r="I5" s="17">
        <v>43</v>
      </c>
      <c r="J5" s="17">
        <v>32</v>
      </c>
      <c r="K5" s="17">
        <v>30</v>
      </c>
      <c r="L5" s="17">
        <v>22</v>
      </c>
      <c r="M5" s="17">
        <v>7</v>
      </c>
      <c r="N5" s="17">
        <v>2</v>
      </c>
      <c r="O5" s="17">
        <v>32.095270000000141</v>
      </c>
      <c r="P5" s="17">
        <v>62.51237268131873</v>
      </c>
      <c r="Q5" s="17">
        <v>103.18088000000006</v>
      </c>
      <c r="R5" s="17"/>
      <c r="S5" s="17">
        <v>71.085609999999917</v>
      </c>
    </row>
    <row r="6" spans="2:19" x14ac:dyDescent="0.35">
      <c r="B6" s="51" t="s">
        <v>107</v>
      </c>
      <c r="C6" s="51" t="s">
        <v>188</v>
      </c>
      <c r="D6" s="17">
        <v>0</v>
      </c>
      <c r="E6" s="17">
        <v>0</v>
      </c>
      <c r="F6" s="17">
        <v>9</v>
      </c>
      <c r="G6" s="17">
        <v>41</v>
      </c>
      <c r="H6" s="17">
        <v>35</v>
      </c>
      <c r="I6" s="17">
        <v>32</v>
      </c>
      <c r="J6" s="17">
        <v>28</v>
      </c>
      <c r="K6" s="17">
        <v>21</v>
      </c>
      <c r="L6" s="17">
        <v>14</v>
      </c>
      <c r="M6" s="17">
        <v>3</v>
      </c>
      <c r="N6" s="17">
        <v>0</v>
      </c>
      <c r="O6" s="17">
        <v>21.56544999999981</v>
      </c>
      <c r="P6" s="17">
        <v>53.953457699453644</v>
      </c>
      <c r="Q6" s="17">
        <v>95.922149999990694</v>
      </c>
      <c r="R6" s="17"/>
      <c r="S6" s="17">
        <v>74.35669999999088</v>
      </c>
    </row>
    <row r="7" spans="2:19" x14ac:dyDescent="0.35">
      <c r="B7" s="51" t="s">
        <v>107</v>
      </c>
      <c r="C7" s="51" t="s">
        <v>189</v>
      </c>
      <c r="D7" s="17">
        <v>0</v>
      </c>
      <c r="E7" s="17">
        <v>1</v>
      </c>
      <c r="F7" s="17">
        <v>7</v>
      </c>
      <c r="G7" s="17">
        <v>28</v>
      </c>
      <c r="H7" s="17">
        <v>29</v>
      </c>
      <c r="I7" s="17">
        <v>30</v>
      </c>
      <c r="J7" s="17">
        <v>34</v>
      </c>
      <c r="K7" s="17">
        <v>34</v>
      </c>
      <c r="L7" s="17">
        <v>14</v>
      </c>
      <c r="M7" s="17">
        <v>5</v>
      </c>
      <c r="N7" s="17">
        <v>0</v>
      </c>
      <c r="O7" s="17">
        <v>17.955910000000557</v>
      </c>
      <c r="P7" s="17">
        <v>57.479732120879035</v>
      </c>
      <c r="Q7" s="17">
        <v>93.256089999994998</v>
      </c>
      <c r="R7" s="17"/>
      <c r="S7" s="17">
        <v>75.300179999994441</v>
      </c>
    </row>
    <row r="8" spans="2:19" x14ac:dyDescent="0.35">
      <c r="B8" s="51" t="s">
        <v>107</v>
      </c>
      <c r="C8" s="51" t="s">
        <v>119</v>
      </c>
      <c r="D8" s="17">
        <v>0</v>
      </c>
      <c r="E8" s="17">
        <v>8</v>
      </c>
      <c r="F8" s="17">
        <v>20</v>
      </c>
      <c r="G8" s="17">
        <v>29</v>
      </c>
      <c r="H8" s="17">
        <v>32</v>
      </c>
      <c r="I8" s="17">
        <v>26</v>
      </c>
      <c r="J8" s="17">
        <v>32</v>
      </c>
      <c r="K8" s="17">
        <v>18</v>
      </c>
      <c r="L8" s="17">
        <v>15</v>
      </c>
      <c r="M8" s="17">
        <v>2</v>
      </c>
      <c r="N8" s="17">
        <v>0</v>
      </c>
      <c r="O8" s="17">
        <v>15.239740000000046</v>
      </c>
      <c r="P8" s="17">
        <v>51.823748961538442</v>
      </c>
      <c r="Q8" s="17">
        <v>92.19800999997868</v>
      </c>
      <c r="R8" s="17"/>
      <c r="S8" s="17">
        <v>76.95826999997864</v>
      </c>
    </row>
    <row r="9" spans="2:19" x14ac:dyDescent="0.35">
      <c r="B9" s="51" t="s">
        <v>107</v>
      </c>
      <c r="C9" s="51" t="s">
        <v>118</v>
      </c>
      <c r="D9" s="17">
        <v>0</v>
      </c>
      <c r="E9" s="17">
        <v>19</v>
      </c>
      <c r="F9" s="17">
        <v>25</v>
      </c>
      <c r="G9" s="17">
        <v>24</v>
      </c>
      <c r="H9" s="17">
        <v>23</v>
      </c>
      <c r="I9" s="17">
        <v>22</v>
      </c>
      <c r="J9" s="17">
        <v>22</v>
      </c>
      <c r="K9" s="17">
        <v>21</v>
      </c>
      <c r="L9" s="17">
        <v>16</v>
      </c>
      <c r="M9" s="17">
        <v>9</v>
      </c>
      <c r="N9" s="17">
        <v>1</v>
      </c>
      <c r="O9" s="17">
        <v>11.097020000004127</v>
      </c>
      <c r="P9" s="17">
        <v>51.139386318682099</v>
      </c>
      <c r="Q9" s="17">
        <v>100.80098000002491</v>
      </c>
      <c r="R9" s="17"/>
      <c r="S9" s="17">
        <v>89.703960000020786</v>
      </c>
    </row>
    <row r="10" spans="2:19" x14ac:dyDescent="0.35">
      <c r="B10" s="51" t="s">
        <v>107</v>
      </c>
      <c r="C10" s="51" t="s">
        <v>8</v>
      </c>
      <c r="D10" s="17">
        <v>0</v>
      </c>
      <c r="E10" s="17">
        <v>28</v>
      </c>
      <c r="F10" s="17">
        <v>38</v>
      </c>
      <c r="G10" s="17">
        <v>27</v>
      </c>
      <c r="H10" s="17">
        <v>30</v>
      </c>
      <c r="I10" s="17">
        <v>19</v>
      </c>
      <c r="J10" s="17">
        <v>19</v>
      </c>
      <c r="K10" s="17">
        <v>6</v>
      </c>
      <c r="L10" s="17">
        <v>8</v>
      </c>
      <c r="M10" s="17">
        <v>5</v>
      </c>
      <c r="N10" s="17">
        <v>3</v>
      </c>
      <c r="O10" s="17">
        <v>11.608499999982234</v>
      </c>
      <c r="P10" s="17">
        <v>42.827466962165282</v>
      </c>
      <c r="Q10" s="17">
        <v>102.57527000001322</v>
      </c>
      <c r="R10" s="17"/>
      <c r="S10" s="17">
        <v>90.966770000030991</v>
      </c>
    </row>
    <row r="12" spans="2:19" x14ac:dyDescent="0.35">
      <c r="C12" t="s">
        <v>123</v>
      </c>
    </row>
    <row r="13" spans="2:19" x14ac:dyDescent="0.35">
      <c r="C13" s="125" t="s">
        <v>107</v>
      </c>
      <c r="D13" s="125"/>
      <c r="E13" s="125" t="s">
        <v>282</v>
      </c>
      <c r="F13" s="125"/>
      <c r="G13" s="125"/>
      <c r="H13" s="125"/>
      <c r="I13" s="125"/>
      <c r="J13" s="125"/>
      <c r="K13" s="125"/>
      <c r="L13" s="125"/>
      <c r="M13" s="125"/>
      <c r="N13" s="125"/>
      <c r="O13" s="125"/>
      <c r="P13" t="s">
        <v>183</v>
      </c>
      <c r="Q13" t="s">
        <v>58</v>
      </c>
      <c r="R13" t="s">
        <v>184</v>
      </c>
      <c r="S13" t="s">
        <v>182</v>
      </c>
    </row>
    <row r="14" spans="2:19" x14ac:dyDescent="0.35">
      <c r="P14" s="8"/>
      <c r="Q14" s="8"/>
      <c r="R14" s="8"/>
      <c r="S14" s="8"/>
    </row>
    <row r="15" spans="2:19" x14ac:dyDescent="0.35">
      <c r="P15" s="8"/>
      <c r="Q15" s="8"/>
      <c r="R15" s="8"/>
      <c r="S15" s="8"/>
    </row>
    <row r="16" spans="2:19" ht="21" x14ac:dyDescent="0.5">
      <c r="P16" s="37">
        <f>O7</f>
        <v>17.955910000000557</v>
      </c>
      <c r="Q16" s="37">
        <f>P7</f>
        <v>57.479732120879035</v>
      </c>
      <c r="R16" s="37">
        <f>Q7</f>
        <v>93.256089999994998</v>
      </c>
      <c r="S16" s="37">
        <f>S7</f>
        <v>75.300179999994441</v>
      </c>
    </row>
    <row r="17" spans="16:19" x14ac:dyDescent="0.35">
      <c r="P17" s="38"/>
      <c r="Q17" s="38"/>
      <c r="R17" s="38"/>
      <c r="S17" s="38"/>
    </row>
    <row r="18" spans="16:19" x14ac:dyDescent="0.35">
      <c r="P18" s="38"/>
      <c r="Q18" s="38"/>
      <c r="R18" s="38"/>
      <c r="S18" s="38"/>
    </row>
    <row r="19" spans="16:19" x14ac:dyDescent="0.35">
      <c r="P19" s="38"/>
      <c r="Q19" s="38"/>
      <c r="R19" s="38"/>
      <c r="S19" s="38"/>
    </row>
    <row r="20" spans="16:19" x14ac:dyDescent="0.35">
      <c r="P20" s="38"/>
      <c r="Q20" s="38"/>
      <c r="R20" s="38"/>
      <c r="S20" s="38"/>
    </row>
    <row r="21" spans="16:19" x14ac:dyDescent="0.35">
      <c r="P21" s="38"/>
      <c r="Q21" s="38"/>
      <c r="R21" s="38"/>
      <c r="S21" s="38"/>
    </row>
    <row r="22" spans="16:19" ht="21" x14ac:dyDescent="0.5">
      <c r="P22" s="37">
        <f>O8</f>
        <v>15.239740000000046</v>
      </c>
      <c r="Q22" s="37">
        <f>P8</f>
        <v>51.823748961538442</v>
      </c>
      <c r="R22" s="37">
        <f>Q8</f>
        <v>92.19800999997868</v>
      </c>
      <c r="S22" s="37">
        <f>S8</f>
        <v>76.95826999997864</v>
      </c>
    </row>
    <row r="23" spans="16:19" x14ac:dyDescent="0.35">
      <c r="P23" s="38"/>
      <c r="Q23" s="38"/>
      <c r="R23" s="38"/>
      <c r="S23" s="38"/>
    </row>
    <row r="24" spans="16:19" x14ac:dyDescent="0.35">
      <c r="P24" s="38"/>
      <c r="Q24" s="38"/>
      <c r="R24" s="38"/>
      <c r="S24" s="38"/>
    </row>
    <row r="25" spans="16:19" x14ac:dyDescent="0.35">
      <c r="P25" s="38"/>
      <c r="Q25" s="38"/>
      <c r="R25" s="38"/>
      <c r="S25" s="38"/>
    </row>
    <row r="26" spans="16:19" x14ac:dyDescent="0.35">
      <c r="P26" s="38"/>
      <c r="Q26" s="38"/>
      <c r="R26" s="38"/>
      <c r="S26" s="38"/>
    </row>
    <row r="27" spans="16:19" x14ac:dyDescent="0.35">
      <c r="P27" s="38"/>
      <c r="Q27" s="38"/>
      <c r="R27" s="38"/>
      <c r="S27" s="38"/>
    </row>
    <row r="28" spans="16:19" ht="21" x14ac:dyDescent="0.5">
      <c r="P28" s="37">
        <f>O9</f>
        <v>11.097020000004127</v>
      </c>
      <c r="Q28" s="37">
        <f>P9</f>
        <v>51.139386318682099</v>
      </c>
      <c r="R28" s="37">
        <f>Q9</f>
        <v>100.80098000002491</v>
      </c>
      <c r="S28" s="37">
        <f>S9</f>
        <v>89.703960000020786</v>
      </c>
    </row>
    <row r="29" spans="16:19" x14ac:dyDescent="0.35">
      <c r="P29" s="38"/>
      <c r="Q29" s="38"/>
      <c r="R29" s="38"/>
      <c r="S29" s="38"/>
    </row>
    <row r="30" spans="16:19" x14ac:dyDescent="0.35">
      <c r="P30" s="38"/>
      <c r="Q30" s="38"/>
      <c r="R30" s="38"/>
      <c r="S30" s="38"/>
    </row>
    <row r="31" spans="16:19" x14ac:dyDescent="0.35">
      <c r="P31" s="38"/>
      <c r="Q31" s="38"/>
      <c r="R31" s="38"/>
      <c r="S31" s="38"/>
    </row>
    <row r="32" spans="16:19" x14ac:dyDescent="0.35">
      <c r="P32" s="38"/>
      <c r="Q32" s="38"/>
      <c r="R32" s="38"/>
      <c r="S32" s="38"/>
    </row>
    <row r="33" spans="16:19" x14ac:dyDescent="0.35">
      <c r="P33" s="38"/>
      <c r="Q33" s="38"/>
      <c r="R33" s="38"/>
      <c r="S33" s="38"/>
    </row>
    <row r="34" spans="16:19" x14ac:dyDescent="0.35">
      <c r="P34" s="38"/>
      <c r="Q34" s="38"/>
      <c r="R34" s="38"/>
      <c r="S34" s="38"/>
    </row>
    <row r="35" spans="16:19" ht="21" x14ac:dyDescent="0.5">
      <c r="P35" s="37">
        <f>O10</f>
        <v>11.608499999982234</v>
      </c>
      <c r="Q35" s="37">
        <f>P10</f>
        <v>42.827466962165282</v>
      </c>
      <c r="R35" s="37">
        <f>Q10</f>
        <v>102.57527000001322</v>
      </c>
      <c r="S35" s="37">
        <f>S10</f>
        <v>90.966770000030991</v>
      </c>
    </row>
    <row r="36" spans="16:19" x14ac:dyDescent="0.35">
      <c r="P36" s="38"/>
      <c r="Q36" s="38"/>
      <c r="R36" s="38"/>
      <c r="S36" s="38"/>
    </row>
    <row r="37" spans="16:19" x14ac:dyDescent="0.35">
      <c r="P37" s="38"/>
      <c r="Q37" s="38"/>
      <c r="R37" s="38"/>
      <c r="S37" s="38"/>
    </row>
    <row r="38" spans="16:19" x14ac:dyDescent="0.35">
      <c r="P38" s="38"/>
      <c r="Q38" s="38"/>
      <c r="R38" s="38"/>
      <c r="S38" s="38"/>
    </row>
    <row r="39" spans="16:19" x14ac:dyDescent="0.35">
      <c r="P39" s="38"/>
      <c r="Q39" s="38"/>
      <c r="R39" s="38"/>
      <c r="S39" s="38"/>
    </row>
  </sheetData>
  <mergeCells count="2">
    <mergeCell ref="C13:D13"/>
    <mergeCell ref="E13:O13"/>
  </mergeCells>
  <hyperlinks>
    <hyperlink ref="B1" location="Contents!A1" display="Back to contents page" xr:uid="{24BCC4CD-E1B0-4ADD-877C-9F453CCE084D}"/>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AE9CA-26B1-4709-838C-C57215F2B1EA}">
  <sheetPr codeName="Sheet5"/>
  <dimension ref="A1:N15"/>
  <sheetViews>
    <sheetView workbookViewId="0">
      <selection activeCell="D24" sqref="D24"/>
    </sheetView>
  </sheetViews>
  <sheetFormatPr defaultRowHeight="14.5" x14ac:dyDescent="0.35"/>
  <cols>
    <col min="1" max="1" width="9.453125" customWidth="1"/>
  </cols>
  <sheetData>
    <row r="1" spans="1:14" x14ac:dyDescent="0.35">
      <c r="A1" s="34" t="s">
        <v>298</v>
      </c>
    </row>
    <row r="3" spans="1:14" ht="15" thickBot="1" x14ac:dyDescent="0.4">
      <c r="G3" t="s">
        <v>125</v>
      </c>
    </row>
    <row r="4" spans="1:14" ht="26.5" thickBot="1" x14ac:dyDescent="0.4">
      <c r="A4" s="1" t="s">
        <v>111</v>
      </c>
      <c r="B4" s="1" t="s">
        <v>110</v>
      </c>
      <c r="C4" s="1" t="s">
        <v>109</v>
      </c>
      <c r="D4" s="1" t="s">
        <v>108</v>
      </c>
      <c r="E4" s="1" t="s">
        <v>113</v>
      </c>
    </row>
    <row r="5" spans="1:14" x14ac:dyDescent="0.35">
      <c r="A5" s="29">
        <v>30.3</v>
      </c>
      <c r="B5" s="29">
        <v>29.7</v>
      </c>
      <c r="C5" s="29">
        <v>25.9</v>
      </c>
      <c r="D5" s="29">
        <v>26.822873458491813</v>
      </c>
      <c r="E5" s="29">
        <f>'Table 1'!D5</f>
        <v>27.4</v>
      </c>
    </row>
    <row r="6" spans="1:14" ht="15" thickBot="1" x14ac:dyDescent="0.4"/>
    <row r="7" spans="1:14" ht="26.5" thickBot="1" x14ac:dyDescent="0.4">
      <c r="A7" s="1" t="s">
        <v>111</v>
      </c>
      <c r="B7" s="1" t="s">
        <v>110</v>
      </c>
      <c r="C7" s="1" t="s">
        <v>109</v>
      </c>
      <c r="D7" s="1" t="s">
        <v>108</v>
      </c>
      <c r="E7" s="1" t="s">
        <v>113</v>
      </c>
    </row>
    <row r="8" spans="1:14" x14ac:dyDescent="0.35">
      <c r="B8" s="15">
        <f>(B5-A5)/A5</f>
        <v>-1.9801980198019847E-2</v>
      </c>
      <c r="C8" s="15">
        <f>(C5-B5)/B5</f>
        <v>-0.12794612794612797</v>
      </c>
      <c r="D8" s="15">
        <f>(D5-C5)/C5</f>
        <v>3.5632179864548821E-2</v>
      </c>
      <c r="E8" s="15">
        <f>(E5-D5)/D5</f>
        <v>2.1516208634443451E-2</v>
      </c>
    </row>
    <row r="12" spans="1:14" x14ac:dyDescent="0.35">
      <c r="K12" s="7"/>
      <c r="L12" s="7"/>
      <c r="M12" s="7"/>
      <c r="N12" s="7"/>
    </row>
    <row r="13" spans="1:14" x14ac:dyDescent="0.35">
      <c r="K13" s="7"/>
      <c r="L13" s="7"/>
      <c r="M13" s="7"/>
      <c r="N13" s="7"/>
    </row>
    <row r="15" spans="1:14" x14ac:dyDescent="0.35">
      <c r="K15" s="7"/>
      <c r="L15" s="7"/>
      <c r="M15" s="7"/>
      <c r="N15" s="7"/>
    </row>
  </sheetData>
  <hyperlinks>
    <hyperlink ref="A1" location="Contents!A1" display="Back to contents page" xr:uid="{FF76E5BA-1168-43EA-9E65-67C8A71214FB}"/>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4ACA-B9BB-4C9E-B78B-5ED6D914FAEB}">
  <sheetPr codeName="Sheet6"/>
  <dimension ref="A1:I5"/>
  <sheetViews>
    <sheetView workbookViewId="0">
      <selection activeCell="D11" sqref="D11"/>
    </sheetView>
  </sheetViews>
  <sheetFormatPr defaultRowHeight="14.5" x14ac:dyDescent="0.35"/>
  <cols>
    <col min="2" max="2" width="18.81640625" customWidth="1"/>
  </cols>
  <sheetData>
    <row r="1" spans="1:9" x14ac:dyDescent="0.35">
      <c r="A1" s="34" t="s">
        <v>298</v>
      </c>
    </row>
    <row r="2" spans="1:9" x14ac:dyDescent="0.35">
      <c r="I2" t="s">
        <v>127</v>
      </c>
    </row>
    <row r="3" spans="1:9" ht="26" x14ac:dyDescent="0.35">
      <c r="B3" s="73"/>
      <c r="C3" s="71" t="s">
        <v>111</v>
      </c>
      <c r="D3" s="71" t="s">
        <v>110</v>
      </c>
      <c r="E3" s="71" t="s">
        <v>109</v>
      </c>
      <c r="F3" s="71" t="s">
        <v>108</v>
      </c>
      <c r="G3" s="71" t="s">
        <v>113</v>
      </c>
    </row>
    <row r="4" spans="1:9" x14ac:dyDescent="0.35">
      <c r="B4" s="71" t="s">
        <v>6</v>
      </c>
      <c r="C4" s="78">
        <v>3</v>
      </c>
      <c r="D4" s="78">
        <v>2.8</v>
      </c>
      <c r="E4" s="78">
        <v>3</v>
      </c>
      <c r="F4" s="78">
        <v>2.9804717199999997</v>
      </c>
      <c r="G4" s="78">
        <v>3.5202101518809097</v>
      </c>
    </row>
    <row r="5" spans="1:9" x14ac:dyDescent="0.35">
      <c r="B5" s="71" t="s">
        <v>114</v>
      </c>
      <c r="C5" s="78">
        <v>0</v>
      </c>
      <c r="D5" s="78">
        <v>3.7</v>
      </c>
      <c r="E5" s="78">
        <v>7.6</v>
      </c>
      <c r="F5" s="78">
        <v>1.6955497299999993</v>
      </c>
      <c r="G5" s="78">
        <v>0.46904000000000012</v>
      </c>
    </row>
  </sheetData>
  <hyperlinks>
    <hyperlink ref="A1" location="Contents!A1" display="Back to contents page" xr:uid="{CEA1AEF0-C28F-45F2-9616-31E0581B6EA6}"/>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AFE48-1B35-4E6B-AC03-8AF13CEFD1C1}">
  <sheetPr codeName="Sheet7"/>
  <dimension ref="A1:I27"/>
  <sheetViews>
    <sheetView workbookViewId="0">
      <selection activeCell="B4" sqref="B4:D8"/>
    </sheetView>
  </sheetViews>
  <sheetFormatPr defaultRowHeight="14.5" x14ac:dyDescent="0.35"/>
  <cols>
    <col min="1" max="1" width="29.26953125" customWidth="1"/>
    <col min="2" max="2" width="16.81640625" customWidth="1"/>
    <col min="3" max="3" width="18.1796875" customWidth="1"/>
    <col min="4" max="4" width="23.81640625" customWidth="1"/>
    <col min="6" max="6" width="17.81640625" customWidth="1"/>
    <col min="7" max="9" width="21.453125" customWidth="1"/>
  </cols>
  <sheetData>
    <row r="1" spans="1:9" x14ac:dyDescent="0.35">
      <c r="A1" s="34" t="s">
        <v>298</v>
      </c>
    </row>
    <row r="3" spans="1:9" x14ac:dyDescent="0.35">
      <c r="A3" s="51" t="s">
        <v>315</v>
      </c>
      <c r="B3" s="51" t="s">
        <v>190</v>
      </c>
      <c r="C3" s="51" t="s">
        <v>191</v>
      </c>
      <c r="D3" s="51" t="s">
        <v>194</v>
      </c>
      <c r="E3" s="52"/>
      <c r="F3" s="51" t="s">
        <v>317</v>
      </c>
      <c r="G3" s="51" t="s">
        <v>190</v>
      </c>
      <c r="H3" s="51" t="s">
        <v>191</v>
      </c>
      <c r="I3" s="51" t="s">
        <v>194</v>
      </c>
    </row>
    <row r="4" spans="1:9" x14ac:dyDescent="0.35">
      <c r="A4" s="51" t="s">
        <v>79</v>
      </c>
      <c r="B4" s="50">
        <v>18.808796340000004</v>
      </c>
      <c r="C4" s="50">
        <v>16.487314729999994</v>
      </c>
      <c r="D4" s="50">
        <v>15.462817449880529</v>
      </c>
      <c r="E4" s="52"/>
      <c r="F4" s="51" t="s">
        <v>79</v>
      </c>
      <c r="G4" s="50">
        <f>B4*11</f>
        <v>206.89675974000005</v>
      </c>
      <c r="H4" s="50">
        <f t="shared" ref="H4:I9" si="0">C4*11</f>
        <v>181.36046202999995</v>
      </c>
      <c r="I4" s="50">
        <f t="shared" si="0"/>
        <v>170.09099194868583</v>
      </c>
    </row>
    <row r="5" spans="1:9" x14ac:dyDescent="0.35">
      <c r="A5" s="51" t="s">
        <v>38</v>
      </c>
      <c r="B5" s="50">
        <v>14.42386610710984</v>
      </c>
      <c r="C5" s="50">
        <v>15.620612183842102</v>
      </c>
      <c r="D5" s="50">
        <v>15.657661558949041</v>
      </c>
      <c r="E5" s="52"/>
      <c r="F5" s="51" t="s">
        <v>38</v>
      </c>
      <c r="G5" s="50">
        <f t="shared" ref="G5:G9" si="1">B5*11</f>
        <v>158.66252717820822</v>
      </c>
      <c r="H5" s="50">
        <f t="shared" si="0"/>
        <v>171.82673402226311</v>
      </c>
      <c r="I5" s="50">
        <f t="shared" si="0"/>
        <v>172.23427714843945</v>
      </c>
    </row>
    <row r="6" spans="1:9" x14ac:dyDescent="0.35">
      <c r="A6" s="51" t="s">
        <v>13</v>
      </c>
      <c r="B6" s="50">
        <v>5.6013579999999993E-2</v>
      </c>
      <c r="C6" s="50">
        <v>6.9003126595187605E-2</v>
      </c>
      <c r="D6" s="50">
        <v>0.20799999999999999</v>
      </c>
      <c r="E6" s="52"/>
      <c r="F6" s="51" t="s">
        <v>13</v>
      </c>
      <c r="G6" s="50">
        <f t="shared" si="1"/>
        <v>0.61614937999999997</v>
      </c>
      <c r="H6" s="50">
        <f t="shared" si="0"/>
        <v>0.75903439254706362</v>
      </c>
      <c r="I6" s="50">
        <f t="shared" si="0"/>
        <v>2.2879999999999998</v>
      </c>
    </row>
    <row r="7" spans="1:9" x14ac:dyDescent="0.35">
      <c r="A7" s="51" t="s">
        <v>12</v>
      </c>
      <c r="B7" s="50">
        <v>15.7</v>
      </c>
      <c r="C7" s="50">
        <v>8.2817496500000001</v>
      </c>
      <c r="D7" s="50">
        <v>10.717690166653149</v>
      </c>
      <c r="E7" s="52"/>
      <c r="F7" s="51" t="s">
        <v>12</v>
      </c>
      <c r="G7" s="50">
        <f t="shared" si="1"/>
        <v>172.7</v>
      </c>
      <c r="H7" s="50">
        <f t="shared" si="0"/>
        <v>91.099246149999999</v>
      </c>
      <c r="I7" s="50">
        <f t="shared" si="0"/>
        <v>117.89459183318465</v>
      </c>
    </row>
    <row r="8" spans="1:9" ht="28" x14ac:dyDescent="0.35">
      <c r="A8" s="51" t="s">
        <v>278</v>
      </c>
      <c r="B8" s="50">
        <v>0.18000000000000016</v>
      </c>
      <c r="C8" s="50">
        <v>1.2950018398971845</v>
      </c>
      <c r="D8" s="50">
        <v>0.77078127380819139</v>
      </c>
      <c r="E8" s="52"/>
      <c r="F8" s="51" t="s">
        <v>278</v>
      </c>
      <c r="G8" s="50">
        <f t="shared" si="1"/>
        <v>1.9800000000000018</v>
      </c>
      <c r="H8" s="50">
        <f t="shared" si="0"/>
        <v>14.24502023886903</v>
      </c>
      <c r="I8" s="50">
        <f t="shared" si="0"/>
        <v>8.478594011890106</v>
      </c>
    </row>
    <row r="9" spans="1:9" x14ac:dyDescent="0.35">
      <c r="A9" s="51" t="s">
        <v>115</v>
      </c>
      <c r="B9" s="50">
        <v>49.2</v>
      </c>
      <c r="C9" s="50">
        <v>41.753681530334461</v>
      </c>
      <c r="D9" s="50">
        <v>42.816950449290907</v>
      </c>
      <c r="E9" s="52"/>
      <c r="F9" s="51" t="s">
        <v>115</v>
      </c>
      <c r="G9" s="50">
        <f t="shared" si="1"/>
        <v>541.20000000000005</v>
      </c>
      <c r="H9" s="50">
        <f t="shared" si="0"/>
        <v>459.29049683367907</v>
      </c>
      <c r="I9" s="50">
        <f t="shared" si="0"/>
        <v>470.9864549422</v>
      </c>
    </row>
    <row r="10" spans="1:9" x14ac:dyDescent="0.35">
      <c r="A10" s="52"/>
      <c r="B10" s="52"/>
      <c r="C10" s="52"/>
      <c r="D10" s="52"/>
      <c r="E10" s="52"/>
      <c r="F10" s="52"/>
      <c r="G10" s="52"/>
      <c r="H10" s="52"/>
      <c r="I10" s="52"/>
    </row>
    <row r="11" spans="1:9" x14ac:dyDescent="0.35">
      <c r="A11" s="52"/>
      <c r="B11" s="53"/>
      <c r="C11" s="52"/>
      <c r="D11" s="52"/>
      <c r="E11" s="52"/>
      <c r="F11" s="52"/>
      <c r="G11" s="53"/>
      <c r="H11" s="52"/>
      <c r="I11" s="52"/>
    </row>
    <row r="12" spans="1:9" x14ac:dyDescent="0.35">
      <c r="A12" s="51" t="s">
        <v>316</v>
      </c>
      <c r="B12" s="51" t="s">
        <v>190</v>
      </c>
      <c r="C12" s="51" t="s">
        <v>191</v>
      </c>
      <c r="D12" s="51" t="s">
        <v>194</v>
      </c>
      <c r="E12" s="52"/>
      <c r="F12" s="51" t="s">
        <v>318</v>
      </c>
      <c r="G12" s="51" t="s">
        <v>190</v>
      </c>
      <c r="H12" s="51" t="s">
        <v>191</v>
      </c>
      <c r="I12" s="51" t="s">
        <v>194</v>
      </c>
    </row>
    <row r="13" spans="1:9" x14ac:dyDescent="0.35">
      <c r="A13" s="51" t="s">
        <v>79</v>
      </c>
      <c r="B13" s="50">
        <v>103.34503483516487</v>
      </c>
      <c r="C13" s="50">
        <v>90.094616010928931</v>
      </c>
      <c r="D13" s="50">
        <v>84.960535438904003</v>
      </c>
      <c r="E13" s="52"/>
      <c r="F13" s="51" t="s">
        <v>79</v>
      </c>
      <c r="G13" s="50">
        <f>B13*11</f>
        <v>1136.7953831868135</v>
      </c>
      <c r="H13" s="50">
        <f t="shared" ref="H13:I18" si="2">C13*11</f>
        <v>991.0407761202182</v>
      </c>
      <c r="I13" s="50">
        <f t="shared" si="2"/>
        <v>934.56588982794403</v>
      </c>
    </row>
    <row r="14" spans="1:9" x14ac:dyDescent="0.35">
      <c r="A14" s="51" t="s">
        <v>38</v>
      </c>
      <c r="B14" s="50">
        <v>79.252011577526588</v>
      </c>
      <c r="C14" s="50">
        <v>85.358536523727338</v>
      </c>
      <c r="D14" s="50">
        <v>86.031107466752971</v>
      </c>
      <c r="E14" s="52"/>
      <c r="F14" s="51" t="s">
        <v>38</v>
      </c>
      <c r="G14" s="50">
        <f t="shared" ref="G14:G18" si="3">B14*11</f>
        <v>871.7721273527925</v>
      </c>
      <c r="H14" s="50">
        <f t="shared" si="2"/>
        <v>938.94390176100069</v>
      </c>
      <c r="I14" s="50">
        <f t="shared" si="2"/>
        <v>946.34218213428267</v>
      </c>
    </row>
    <row r="15" spans="1:9" x14ac:dyDescent="0.35">
      <c r="A15" s="51" t="s">
        <v>13</v>
      </c>
      <c r="B15" s="50">
        <v>0.30776692307692305</v>
      </c>
      <c r="C15" s="50">
        <v>0.37706626554747324</v>
      </c>
      <c r="D15" s="50">
        <v>1.1428571428571428</v>
      </c>
      <c r="E15" s="52"/>
      <c r="F15" s="51" t="s">
        <v>13</v>
      </c>
      <c r="G15" s="50">
        <f t="shared" si="3"/>
        <v>3.3854361538461535</v>
      </c>
      <c r="H15" s="50">
        <f t="shared" si="2"/>
        <v>4.1477289210222059</v>
      </c>
      <c r="I15" s="50">
        <f t="shared" si="2"/>
        <v>12.571428571428571</v>
      </c>
    </row>
    <row r="16" spans="1:9" x14ac:dyDescent="0.35">
      <c r="A16" s="51" t="s">
        <v>12</v>
      </c>
      <c r="B16" s="50">
        <v>86.263736263736263</v>
      </c>
      <c r="C16" s="50">
        <v>45.255462568306015</v>
      </c>
      <c r="D16" s="50">
        <v>58.888407509083237</v>
      </c>
      <c r="E16" s="52"/>
      <c r="F16" s="51" t="s">
        <v>12</v>
      </c>
      <c r="G16" s="50">
        <f t="shared" si="3"/>
        <v>948.90109890109886</v>
      </c>
      <c r="H16" s="50">
        <f t="shared" si="2"/>
        <v>497.81008825136615</v>
      </c>
      <c r="I16" s="50">
        <f t="shared" si="2"/>
        <v>647.77248259991563</v>
      </c>
    </row>
    <row r="17" spans="1:9" ht="28" x14ac:dyDescent="0.35">
      <c r="A17" s="51" t="s">
        <v>278</v>
      </c>
      <c r="B17" s="50">
        <v>0.98901098901098994</v>
      </c>
      <c r="C17" s="50">
        <v>7.0765127863234127</v>
      </c>
      <c r="D17" s="50">
        <v>4.2350619440010515</v>
      </c>
      <c r="E17" s="52"/>
      <c r="F17" s="51" t="s">
        <v>278</v>
      </c>
      <c r="G17" s="50">
        <f t="shared" si="3"/>
        <v>10.87912087912089</v>
      </c>
      <c r="H17" s="50">
        <f t="shared" si="2"/>
        <v>77.841640649557547</v>
      </c>
      <c r="I17" s="50">
        <f t="shared" si="2"/>
        <v>46.585681384011565</v>
      </c>
    </row>
    <row r="18" spans="1:9" x14ac:dyDescent="0.35">
      <c r="A18" s="51" t="s">
        <v>115</v>
      </c>
      <c r="B18" s="50">
        <v>270.32967032967036</v>
      </c>
      <c r="C18" s="50">
        <v>228.16219415483312</v>
      </c>
      <c r="D18" s="50">
        <v>235.25796950159841</v>
      </c>
      <c r="E18" s="52"/>
      <c r="F18" s="51" t="s">
        <v>115</v>
      </c>
      <c r="G18" s="50">
        <f t="shared" si="3"/>
        <v>2973.6263736263741</v>
      </c>
      <c r="H18" s="50">
        <f t="shared" si="2"/>
        <v>2509.7841357031643</v>
      </c>
      <c r="I18" s="50">
        <f t="shared" si="2"/>
        <v>2587.8376645175827</v>
      </c>
    </row>
    <row r="19" spans="1:9" x14ac:dyDescent="0.35">
      <c r="A19" s="52"/>
      <c r="B19" s="52"/>
      <c r="C19" s="52"/>
      <c r="D19" s="52"/>
      <c r="E19" s="52"/>
      <c r="F19" s="52"/>
      <c r="G19" s="52"/>
      <c r="H19" s="52"/>
      <c r="I19" s="52"/>
    </row>
    <row r="20" spans="1:9" x14ac:dyDescent="0.35">
      <c r="A20" s="52" t="s">
        <v>129</v>
      </c>
      <c r="B20" s="52"/>
      <c r="C20" s="52"/>
      <c r="D20" s="52"/>
      <c r="E20" s="52"/>
      <c r="F20" s="52" t="s">
        <v>244</v>
      </c>
      <c r="G20" s="52"/>
      <c r="H20" s="52"/>
      <c r="I20" s="52"/>
    </row>
    <row r="21" spans="1:9" ht="28" x14ac:dyDescent="0.35">
      <c r="A21" s="51" t="s">
        <v>193</v>
      </c>
      <c r="B21" s="51" t="s">
        <v>190</v>
      </c>
      <c r="C21" s="51" t="s">
        <v>191</v>
      </c>
      <c r="D21" s="51" t="s">
        <v>194</v>
      </c>
      <c r="E21" s="52"/>
      <c r="F21" s="51" t="s">
        <v>247</v>
      </c>
      <c r="G21" s="51" t="s">
        <v>190</v>
      </c>
      <c r="H21" s="51" t="s">
        <v>191</v>
      </c>
      <c r="I21" s="51" t="s">
        <v>194</v>
      </c>
    </row>
    <row r="22" spans="1:9" x14ac:dyDescent="0.35">
      <c r="A22" s="51" t="s">
        <v>79</v>
      </c>
      <c r="B22" s="50" t="str">
        <f t="shared" ref="B22:D27" si="4">TEXT(B4,"0.0")&amp;" bcm"&amp;" ("&amp;TEXT(B13,"0")&amp;" mcm/d)"</f>
        <v>18.8 bcm (103 mcm/d)</v>
      </c>
      <c r="C22" s="50" t="str">
        <f t="shared" si="4"/>
        <v>16.5 bcm (90 mcm/d)</v>
      </c>
      <c r="D22" s="50" t="str">
        <f t="shared" si="4"/>
        <v>15.5 bcm (85 mcm/d)</v>
      </c>
      <c r="E22" s="52"/>
      <c r="F22" s="51" t="s">
        <v>79</v>
      </c>
      <c r="G22" s="50" t="str">
        <f t="shared" ref="G22:I27" si="5">TEXT(G4,"0.0")&amp;" TWh"&amp;" ("&amp;TEXT(G13,"0")&amp;" GWh/d)"</f>
        <v>206.9 TWh (1137 GWh/d)</v>
      </c>
      <c r="H22" s="50" t="str">
        <f t="shared" si="5"/>
        <v>181.4 TWh (991 GWh/d)</v>
      </c>
      <c r="I22" s="50" t="str">
        <f t="shared" si="5"/>
        <v>170.1 TWh (935 GWh/d)</v>
      </c>
    </row>
    <row r="23" spans="1:9" x14ac:dyDescent="0.35">
      <c r="A23" s="51" t="s">
        <v>38</v>
      </c>
      <c r="B23" s="50" t="str">
        <f t="shared" si="4"/>
        <v>14.4 bcm (79 mcm/d)</v>
      </c>
      <c r="C23" s="50" t="str">
        <f t="shared" si="4"/>
        <v>15.6 bcm (85 mcm/d)</v>
      </c>
      <c r="D23" s="50" t="str">
        <f t="shared" si="4"/>
        <v>15.7 bcm (86 mcm/d)</v>
      </c>
      <c r="E23" s="52"/>
      <c r="F23" s="51" t="s">
        <v>38</v>
      </c>
      <c r="G23" s="50" t="str">
        <f t="shared" si="5"/>
        <v>158.7 TWh (872 GWh/d)</v>
      </c>
      <c r="H23" s="50" t="str">
        <f t="shared" si="5"/>
        <v>171.8 TWh (939 GWh/d)</v>
      </c>
      <c r="I23" s="50" t="str">
        <f t="shared" si="5"/>
        <v>172.2 TWh (946 GWh/d)</v>
      </c>
    </row>
    <row r="24" spans="1:9" x14ac:dyDescent="0.35">
      <c r="A24" s="51" t="s">
        <v>13</v>
      </c>
      <c r="B24" s="50" t="str">
        <f t="shared" si="4"/>
        <v>0.1 bcm (0 mcm/d)</v>
      </c>
      <c r="C24" s="50" t="str">
        <f t="shared" si="4"/>
        <v>0.1 bcm (0 mcm/d)</v>
      </c>
      <c r="D24" s="50" t="str">
        <f t="shared" si="4"/>
        <v>0.2 bcm (1 mcm/d)</v>
      </c>
      <c r="E24" s="52"/>
      <c r="F24" s="51" t="s">
        <v>13</v>
      </c>
      <c r="G24" s="50" t="str">
        <f t="shared" si="5"/>
        <v>0.6 TWh (3 GWh/d)</v>
      </c>
      <c r="H24" s="50" t="str">
        <f t="shared" si="5"/>
        <v>0.8 TWh (4 GWh/d)</v>
      </c>
      <c r="I24" s="50" t="str">
        <f t="shared" si="5"/>
        <v>2.3 TWh (13 GWh/d)</v>
      </c>
    </row>
    <row r="25" spans="1:9" x14ac:dyDescent="0.35">
      <c r="A25" s="51" t="s">
        <v>12</v>
      </c>
      <c r="B25" s="50" t="str">
        <f t="shared" si="4"/>
        <v>15.7 bcm (86 mcm/d)</v>
      </c>
      <c r="C25" s="50" t="str">
        <f t="shared" si="4"/>
        <v>8.3 bcm (45 mcm/d)</v>
      </c>
      <c r="D25" s="50" t="str">
        <f t="shared" si="4"/>
        <v>10.7 bcm (59 mcm/d)</v>
      </c>
      <c r="E25" s="52"/>
      <c r="F25" s="51" t="s">
        <v>12</v>
      </c>
      <c r="G25" s="50" t="str">
        <f t="shared" si="5"/>
        <v>172.7 TWh (949 GWh/d)</v>
      </c>
      <c r="H25" s="50" t="str">
        <f t="shared" si="5"/>
        <v>91.1 TWh (498 GWh/d)</v>
      </c>
      <c r="I25" s="50" t="str">
        <f t="shared" si="5"/>
        <v>117.9 TWh (648 GWh/d)</v>
      </c>
    </row>
    <row r="26" spans="1:9" ht="28" x14ac:dyDescent="0.35">
      <c r="A26" s="51" t="s">
        <v>278</v>
      </c>
      <c r="B26" s="50" t="str">
        <f t="shared" si="4"/>
        <v>0.2 bcm (1 mcm/d)</v>
      </c>
      <c r="C26" s="50" t="str">
        <f t="shared" si="4"/>
        <v>1.3 bcm (7 mcm/d)</v>
      </c>
      <c r="D26" s="50" t="str">
        <f t="shared" si="4"/>
        <v>0.8 bcm (4 mcm/d)</v>
      </c>
      <c r="E26" s="52"/>
      <c r="F26" s="51" t="s">
        <v>278</v>
      </c>
      <c r="G26" s="50" t="str">
        <f t="shared" si="5"/>
        <v>2.0 TWh (11 GWh/d)</v>
      </c>
      <c r="H26" s="50" t="str">
        <f t="shared" si="5"/>
        <v>14.2 TWh (78 GWh/d)</v>
      </c>
      <c r="I26" s="50" t="str">
        <f t="shared" si="5"/>
        <v>8.5 TWh (47 GWh/d)</v>
      </c>
    </row>
    <row r="27" spans="1:9" x14ac:dyDescent="0.35">
      <c r="A27" s="51" t="s">
        <v>115</v>
      </c>
      <c r="B27" s="50" t="str">
        <f t="shared" si="4"/>
        <v>49.2 bcm (270 mcm/d)</v>
      </c>
      <c r="C27" s="50" t="str">
        <f t="shared" si="4"/>
        <v>41.8 bcm (228 mcm/d)</v>
      </c>
      <c r="D27" s="50" t="str">
        <f t="shared" si="4"/>
        <v>42.8 bcm (235 mcm/d)</v>
      </c>
      <c r="E27" s="52"/>
      <c r="F27" s="51" t="s">
        <v>115</v>
      </c>
      <c r="G27" s="50" t="str">
        <f t="shared" si="5"/>
        <v>541.2 TWh (2974 GWh/d)</v>
      </c>
      <c r="H27" s="50" t="str">
        <f t="shared" si="5"/>
        <v>459.3 TWh (2510 GWh/d)</v>
      </c>
      <c r="I27" s="50" t="str">
        <f t="shared" si="5"/>
        <v>471.0 TWh (2588 GWh/d)</v>
      </c>
    </row>
  </sheetData>
  <hyperlinks>
    <hyperlink ref="A1" location="Contents!A1" display="Back to contents page" xr:uid="{19D66D21-E382-46D9-A2F7-1B0CD1ED81C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B575-4CAC-4BE5-AA9A-2BE699439752}">
  <sheetPr codeName="Sheet8"/>
  <dimension ref="A1:F19"/>
  <sheetViews>
    <sheetView workbookViewId="0">
      <selection activeCell="B26" sqref="B26"/>
    </sheetView>
  </sheetViews>
  <sheetFormatPr defaultRowHeight="14.5" x14ac:dyDescent="0.35"/>
  <cols>
    <col min="2" max="2" width="18" customWidth="1"/>
    <col min="3" max="4" width="13.81640625" customWidth="1"/>
    <col min="5" max="5" width="12.26953125" customWidth="1"/>
    <col min="6" max="6" width="10.26953125" customWidth="1"/>
  </cols>
  <sheetData>
    <row r="1" spans="1:6" x14ac:dyDescent="0.35">
      <c r="A1" s="34" t="s">
        <v>298</v>
      </c>
    </row>
    <row r="2" spans="1:6" ht="15" thickBot="1" x14ac:dyDescent="0.4">
      <c r="B2" t="s">
        <v>131</v>
      </c>
    </row>
    <row r="3" spans="1:6" ht="34.5" customHeight="1" x14ac:dyDescent="0.35">
      <c r="B3" s="66"/>
      <c r="C3" s="126" t="s">
        <v>94</v>
      </c>
      <c r="D3" s="126"/>
      <c r="E3" s="126"/>
      <c r="F3" s="127" t="s">
        <v>101</v>
      </c>
    </row>
    <row r="4" spans="1:6" x14ac:dyDescent="0.35">
      <c r="B4" s="60"/>
      <c r="C4" s="49" t="s">
        <v>95</v>
      </c>
      <c r="D4" s="49" t="s">
        <v>96</v>
      </c>
      <c r="E4" s="49" t="s">
        <v>97</v>
      </c>
      <c r="F4" s="128"/>
    </row>
    <row r="5" spans="1:6" x14ac:dyDescent="0.35">
      <c r="B5" s="54" t="s">
        <v>98</v>
      </c>
      <c r="C5" s="58">
        <v>99.561989999999994</v>
      </c>
      <c r="D5" s="58">
        <v>74.39658</v>
      </c>
      <c r="E5" s="58">
        <v>90.094616010928931</v>
      </c>
      <c r="F5" s="61">
        <f>'Table 5 &amp; Figure 5'!B5</f>
        <v>100</v>
      </c>
    </row>
    <row r="6" spans="1:6" x14ac:dyDescent="0.35">
      <c r="B6" s="54" t="s">
        <v>99</v>
      </c>
      <c r="C6" s="58">
        <v>109.59682610526301</v>
      </c>
      <c r="D6" s="58">
        <v>35.667586526315802</v>
      </c>
      <c r="E6" s="58">
        <v>85.358536523727338</v>
      </c>
      <c r="F6" s="61">
        <f>'Table 5 &amp; Figure 5'!B6</f>
        <v>141</v>
      </c>
    </row>
    <row r="7" spans="1:6" x14ac:dyDescent="0.35">
      <c r="B7" s="54" t="s">
        <v>12</v>
      </c>
      <c r="C7" s="58">
        <v>111.32364</v>
      </c>
      <c r="D7" s="58">
        <v>9.0568000000000008</v>
      </c>
      <c r="E7" s="58">
        <v>45.255462568306008</v>
      </c>
      <c r="F7" s="61">
        <f>'Table 5 &amp; Figure 5'!B7</f>
        <v>150</v>
      </c>
    </row>
    <row r="8" spans="1:6" x14ac:dyDescent="0.35">
      <c r="B8" s="54" t="s">
        <v>13</v>
      </c>
      <c r="C8" s="58">
        <v>7.1968300000000003</v>
      </c>
      <c r="D8" s="58">
        <v>0</v>
      </c>
      <c r="E8" s="58">
        <v>0.3770662655474733</v>
      </c>
      <c r="F8" s="62">
        <f>'Table 5 &amp; Figure 5'!B8</f>
        <v>112</v>
      </c>
    </row>
    <row r="9" spans="1:6" ht="15" thickBot="1" x14ac:dyDescent="0.4">
      <c r="B9" s="55" t="s">
        <v>100</v>
      </c>
      <c r="C9" s="64">
        <v>91.674719999999994</v>
      </c>
      <c r="D9" s="64">
        <v>0</v>
      </c>
      <c r="E9" s="64">
        <v>17.638280382513656</v>
      </c>
      <c r="F9" s="63">
        <v>121</v>
      </c>
    </row>
    <row r="10" spans="1:6" x14ac:dyDescent="0.35">
      <c r="B10" s="56"/>
      <c r="C10" s="56"/>
      <c r="D10" s="56"/>
      <c r="E10" s="56"/>
      <c r="F10" s="56"/>
    </row>
    <row r="11" spans="1:6" x14ac:dyDescent="0.35">
      <c r="B11" s="56"/>
      <c r="C11" s="56"/>
      <c r="D11" s="56"/>
      <c r="E11" s="56"/>
      <c r="F11" s="56"/>
    </row>
    <row r="12" spans="1:6" ht="15" thickBot="1" x14ac:dyDescent="0.4">
      <c r="B12" s="56" t="s">
        <v>248</v>
      </c>
      <c r="C12" s="56"/>
      <c r="D12" s="56"/>
      <c r="E12" s="56"/>
      <c r="F12" s="56"/>
    </row>
    <row r="13" spans="1:6" ht="34" customHeight="1" x14ac:dyDescent="0.35">
      <c r="B13" s="59"/>
      <c r="C13" s="126" t="s">
        <v>249</v>
      </c>
      <c r="D13" s="126"/>
      <c r="E13" s="126"/>
      <c r="F13" s="127" t="s">
        <v>101</v>
      </c>
    </row>
    <row r="14" spans="1:6" x14ac:dyDescent="0.35">
      <c r="B14" s="60"/>
      <c r="C14" s="49" t="s">
        <v>95</v>
      </c>
      <c r="D14" s="49" t="s">
        <v>96</v>
      </c>
      <c r="E14" s="49" t="s">
        <v>97</v>
      </c>
      <c r="F14" s="128"/>
    </row>
    <row r="15" spans="1:6" x14ac:dyDescent="0.35">
      <c r="B15" s="54" t="s">
        <v>98</v>
      </c>
      <c r="C15" s="58">
        <f>C5*11</f>
        <v>1095.1818899999998</v>
      </c>
      <c r="D15" s="58">
        <f t="shared" ref="D15:F15" si="0">D5*11</f>
        <v>818.36238000000003</v>
      </c>
      <c r="E15" s="58">
        <f t="shared" si="0"/>
        <v>991.0407761202182</v>
      </c>
      <c r="F15" s="61">
        <f t="shared" si="0"/>
        <v>1100</v>
      </c>
    </row>
    <row r="16" spans="1:6" x14ac:dyDescent="0.35">
      <c r="B16" s="54" t="s">
        <v>99</v>
      </c>
      <c r="C16" s="58">
        <f t="shared" ref="C16:F19" si="1">C6*11</f>
        <v>1205.565087157893</v>
      </c>
      <c r="D16" s="58">
        <f t="shared" si="1"/>
        <v>392.34345178947382</v>
      </c>
      <c r="E16" s="58">
        <f t="shared" si="1"/>
        <v>938.94390176100069</v>
      </c>
      <c r="F16" s="61">
        <f t="shared" si="1"/>
        <v>1551</v>
      </c>
    </row>
    <row r="17" spans="2:6" x14ac:dyDescent="0.35">
      <c r="B17" s="54" t="s">
        <v>12</v>
      </c>
      <c r="C17" s="58">
        <f t="shared" si="1"/>
        <v>1224.5600400000001</v>
      </c>
      <c r="D17" s="58">
        <f t="shared" si="1"/>
        <v>99.624800000000008</v>
      </c>
      <c r="E17" s="58">
        <f t="shared" si="1"/>
        <v>497.8100882513661</v>
      </c>
      <c r="F17" s="61">
        <f t="shared" si="1"/>
        <v>1650</v>
      </c>
    </row>
    <row r="18" spans="2:6" x14ac:dyDescent="0.35">
      <c r="B18" s="54" t="s">
        <v>13</v>
      </c>
      <c r="C18" s="58">
        <f t="shared" si="1"/>
        <v>79.165130000000005</v>
      </c>
      <c r="D18" s="58">
        <f t="shared" si="1"/>
        <v>0</v>
      </c>
      <c r="E18" s="58">
        <f t="shared" si="1"/>
        <v>4.1477289210222059</v>
      </c>
      <c r="F18" s="61">
        <f t="shared" si="1"/>
        <v>1232</v>
      </c>
    </row>
    <row r="19" spans="2:6" ht="15" thickBot="1" x14ac:dyDescent="0.4">
      <c r="B19" s="55" t="s">
        <v>100</v>
      </c>
      <c r="C19" s="64">
        <f t="shared" si="1"/>
        <v>1008.4219199999999</v>
      </c>
      <c r="D19" s="64">
        <f t="shared" si="1"/>
        <v>0</v>
      </c>
      <c r="E19" s="64">
        <f t="shared" si="1"/>
        <v>194.02108420765023</v>
      </c>
      <c r="F19" s="65">
        <f t="shared" si="1"/>
        <v>1331</v>
      </c>
    </row>
  </sheetData>
  <mergeCells count="4">
    <mergeCell ref="C3:E3"/>
    <mergeCell ref="F3:F4"/>
    <mergeCell ref="C13:E13"/>
    <mergeCell ref="F13:F14"/>
  </mergeCells>
  <hyperlinks>
    <hyperlink ref="A1" location="Contents!A1" display="Back to contents page" xr:uid="{EFC6348F-F6AE-412C-A4B0-801FC6B13A8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8F5DD-398E-4582-B3CE-590BC418D645}">
  <sheetPr codeName="Sheet9"/>
  <dimension ref="A1:E20"/>
  <sheetViews>
    <sheetView workbookViewId="0">
      <selection activeCell="A4" sqref="A4:C4"/>
    </sheetView>
  </sheetViews>
  <sheetFormatPr defaultRowHeight="14.5" x14ac:dyDescent="0.35"/>
  <cols>
    <col min="1" max="1" width="16.81640625" customWidth="1"/>
    <col min="2" max="3" width="11.81640625" customWidth="1"/>
  </cols>
  <sheetData>
    <row r="1" spans="1:5" x14ac:dyDescent="0.35">
      <c r="A1" s="34" t="s">
        <v>298</v>
      </c>
    </row>
    <row r="3" spans="1:5" x14ac:dyDescent="0.35">
      <c r="A3" s="56" t="s">
        <v>250</v>
      </c>
      <c r="B3" s="56"/>
      <c r="C3" s="56"/>
      <c r="D3" s="8"/>
    </row>
    <row r="4" spans="1:5" x14ac:dyDescent="0.35">
      <c r="A4" s="71" t="s">
        <v>117</v>
      </c>
      <c r="B4" s="71" t="s">
        <v>8</v>
      </c>
      <c r="C4" s="71" t="s">
        <v>9</v>
      </c>
      <c r="D4" s="8"/>
      <c r="E4" t="s">
        <v>320</v>
      </c>
    </row>
    <row r="5" spans="1:5" x14ac:dyDescent="0.35">
      <c r="A5" s="72" t="s">
        <v>4</v>
      </c>
      <c r="B5" s="50">
        <v>316.8</v>
      </c>
      <c r="C5" s="50">
        <v>326</v>
      </c>
    </row>
    <row r="6" spans="1:5" x14ac:dyDescent="0.35">
      <c r="A6" s="72" t="s">
        <v>10</v>
      </c>
      <c r="B6" s="50">
        <v>31.2</v>
      </c>
      <c r="C6" s="50">
        <v>30</v>
      </c>
    </row>
    <row r="7" spans="1:5" x14ac:dyDescent="0.35">
      <c r="A7" s="72" t="s">
        <v>5</v>
      </c>
      <c r="B7" s="50">
        <v>81.7</v>
      </c>
      <c r="C7" s="50">
        <v>88</v>
      </c>
    </row>
    <row r="8" spans="1:5" x14ac:dyDescent="0.35">
      <c r="A8" s="72" t="s">
        <v>6</v>
      </c>
      <c r="B8" s="50">
        <v>30.3</v>
      </c>
      <c r="C8" s="50">
        <v>30</v>
      </c>
    </row>
    <row r="9" spans="1:5" x14ac:dyDescent="0.35">
      <c r="A9" s="72" t="s">
        <v>7</v>
      </c>
      <c r="B9" s="50">
        <f>SUM(B5:B8)</f>
        <v>460</v>
      </c>
      <c r="C9" s="50">
        <f>SUM(C5:C8)</f>
        <v>474</v>
      </c>
    </row>
    <row r="10" spans="1:5" x14ac:dyDescent="0.35">
      <c r="A10" s="56"/>
      <c r="B10" s="56"/>
      <c r="C10" s="56"/>
    </row>
    <row r="11" spans="1:5" x14ac:dyDescent="0.35">
      <c r="A11" s="56"/>
      <c r="B11" s="56"/>
      <c r="C11" s="56"/>
    </row>
    <row r="12" spans="1:5" x14ac:dyDescent="0.35">
      <c r="A12" s="56"/>
      <c r="B12" s="56"/>
      <c r="C12" s="56"/>
    </row>
    <row r="13" spans="1:5" x14ac:dyDescent="0.35">
      <c r="A13" s="56" t="s">
        <v>251</v>
      </c>
      <c r="B13" s="56"/>
      <c r="C13" s="56"/>
    </row>
    <row r="14" spans="1:5" x14ac:dyDescent="0.35">
      <c r="A14" s="72" t="s">
        <v>246</v>
      </c>
      <c r="B14" s="72" t="s">
        <v>8</v>
      </c>
      <c r="C14" s="72" t="s">
        <v>9</v>
      </c>
    </row>
    <row r="15" spans="1:5" x14ac:dyDescent="0.35">
      <c r="A15" s="72" t="s">
        <v>4</v>
      </c>
      <c r="B15" s="50">
        <f>B5*11</f>
        <v>3484.8</v>
      </c>
      <c r="C15" s="50">
        <f>C5*11</f>
        <v>3586</v>
      </c>
    </row>
    <row r="16" spans="1:5" x14ac:dyDescent="0.35">
      <c r="A16" s="72" t="s">
        <v>10</v>
      </c>
      <c r="B16" s="50">
        <f t="shared" ref="B16:C19" si="0">B6*11</f>
        <v>343.2</v>
      </c>
      <c r="C16" s="50">
        <f t="shared" si="0"/>
        <v>330</v>
      </c>
    </row>
    <row r="17" spans="1:3" x14ac:dyDescent="0.35">
      <c r="A17" s="72" t="s">
        <v>5</v>
      </c>
      <c r="B17" s="50">
        <f t="shared" si="0"/>
        <v>898.7</v>
      </c>
      <c r="C17" s="50">
        <f t="shared" si="0"/>
        <v>968</v>
      </c>
    </row>
    <row r="18" spans="1:3" x14ac:dyDescent="0.35">
      <c r="A18" s="72" t="s">
        <v>6</v>
      </c>
      <c r="B18" s="50">
        <f t="shared" si="0"/>
        <v>333.3</v>
      </c>
      <c r="C18" s="50">
        <f t="shared" si="0"/>
        <v>330</v>
      </c>
    </row>
    <row r="19" spans="1:3" x14ac:dyDescent="0.35">
      <c r="A19" s="72" t="s">
        <v>7</v>
      </c>
      <c r="B19" s="50">
        <f t="shared" si="0"/>
        <v>5060</v>
      </c>
      <c r="C19" s="50">
        <f t="shared" si="0"/>
        <v>5214</v>
      </c>
    </row>
    <row r="20" spans="1:3" x14ac:dyDescent="0.35">
      <c r="A20" s="56"/>
      <c r="B20" s="56"/>
      <c r="C20" s="56"/>
    </row>
  </sheetData>
  <hyperlinks>
    <hyperlink ref="A1" location="Contents!A1" display="Back to contents page" xr:uid="{EDC61147-937F-491C-B70C-2909591B3C4D}"/>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c58a67f-860c-42e7-8d9a-5dcd7271bbbf">
      <Terms xmlns="http://schemas.microsoft.com/office/infopath/2007/PartnerControls"/>
    </lcf76f155ced4ddcb4097134ff3c332f>
    <TaxCatchAll xmlns="9b04f8ca-3219-4297-b738-f3937c120e9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D3F37798E58564D8951EF8ADDC55C64" ma:contentTypeVersion="5" ma:contentTypeDescription="Create a new document." ma:contentTypeScope="" ma:versionID="5e370a77c92fddb7ed6639c96ead87cd">
  <xsd:schema xmlns:xsd="http://www.w3.org/2001/XMLSchema" xmlns:xs="http://www.w3.org/2001/XMLSchema" xmlns:p="http://schemas.microsoft.com/office/2006/metadata/properties" xmlns:ns2="631ab094-b658-40eb-b09a-e81eb4609a21" xmlns:ns3="39801251-e03a-4e20-805c-75b062d5d8c6" xmlns:ns4="ec58a67f-860c-42e7-8d9a-5dcd7271bbbf" xmlns:ns5="9b04f8ca-3219-4297-b738-f3937c120e90" targetNamespace="http://schemas.microsoft.com/office/2006/metadata/properties" ma:root="true" ma:fieldsID="0d942e9b3a1ad2792a9d73bcc44eb7d0" ns2:_="" ns3:_="" ns4:_="" ns5:_="">
    <xsd:import namespace="631ab094-b658-40eb-b09a-e81eb4609a21"/>
    <xsd:import namespace="39801251-e03a-4e20-805c-75b062d5d8c6"/>
    <xsd:import namespace="ec58a67f-860c-42e7-8d9a-5dcd7271bbbf"/>
    <xsd:import namespace="9b04f8ca-3219-4297-b738-f3937c120e9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ServiceObjectDetectorVersions" minOccurs="0"/>
                <xsd:element ref="ns2:MediaServiceSearchProperties" minOccurs="0"/>
                <xsd:element ref="ns2:MediaLengthInSecond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ab094-b658-40eb-b09a-e81eb4609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801251-e03a-4e20-805c-75b062d5d8c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c58a67f-860c-42e7-8d9a-5dcd7271bbbf" elementFormDefault="qualified">
    <xsd:import namespace="http://schemas.microsoft.com/office/2006/documentManagement/types"/>
    <xsd:import namespace="http://schemas.microsoft.com/office/infopath/2007/PartnerControls"/>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b04f8ca-3219-4297-b738-f3937c120e90"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9a338c1b-4a19-48ba-9ca0-3f87939c657f}" ma:internalName="TaxCatchAll" ma:showField="CatchAllData" ma:web="9b04f8ca-3219-4297-b738-f3937c120e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Y D A A B Q S w M E F A A C A A g A 9 V H h W J 2 8 U U + m A A A A 9 w A A A B I A H A B D b 2 5 m a W c v U G F j a 2 F n Z S 5 4 b W w g o h g A K K A U A A A A A A A A A A A A A A A A A A A A A A A A A A A A h Y + 9 C s I w H M R f p W R v v u o g J U 1 B B x c L g i C u I c Y 2 2 P 4 r T W r 6 b g 4 + k q 9 g R a t u j n f 3 O 7 i 7 X 2 8 i H 5 o 6 u p j O 2 R Y y x D B F k Q H d H i y U G e r 9 M Z 6 j X I q N 0 i d V m m i E w a W D s x m q v D + n h I Q Q c E h w 2 5 W E U 8 r I v l h v d W U a F V t w X o E 2 6 N M 6 / G 8 h K X a v M Z J j x m a Y c 5 5 g K s j k i s L C l + D j 4 G f 6 Y 4 p l X / u + M 9 J A v F o I M k l B 3 i f k A 1 B L A w Q U A A I A C A D 1 U e F 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V H h W C i K R 7 g O A A A A E Q A A A B M A H A B G b 3 J t d W x h c y 9 T Z W N 0 a W 9 u M S 5 t I K I Y A C i g F A A A A A A A A A A A A A A A A A A A A A A A A A A A A C t O T S 7 J z M 9 T C I b Q h t Y A U E s B A i 0 A F A A C A A g A 9 V H h W J 2 8 U U + m A A A A 9 w A A A B I A A A A A A A A A A A A A A A A A A A A A A E N v b m Z p Z y 9 Q Y W N r Y W d l L n h t b F B L A Q I t A B Q A A g A I A P V R 4 V g P y u m r p A A A A O k A A A A T A A A A A A A A A A A A A A A A A P I A A A B b Q 2 9 u d G V u d F 9 U e X B l c 1 0 u e G 1 s U E s B A i 0 A F A A C A A g A 9 V H h W 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5 g w G 4 n A k h D l K R p w G / o C C o A A A A A A g A A A A A A A 2 Y A A M A A A A A Q A A A A A z M b I a F G c W u N g 0 6 Q y p 2 5 s w A A A A A E g A A A o A A A A B A A A A A L B E B S f Y j v A E q n H 9 u 4 d g K H U A A A A O 0 g 3 d E d Z B T h z v k N R z t N B m 2 D v C o G 4 q d N i u L Z 6 f u U 1 w w Y r Y T l K i y m x V N z / 7 o v 6 g a b W 6 N k a k m a x H 7 + l 9 I 1 t 5 S t m l Y + S 5 m 2 L 3 T / 7 N i f x 1 Y x 5 C 2 H F A A A A A X P H E Y z R H b 7 8 J s S J G 6 a t f w v 2 0 G T < / D a t a M a s h u p > 
</file>

<file path=customXml/itemProps1.xml><?xml version="1.0" encoding="utf-8"?>
<ds:datastoreItem xmlns:ds="http://schemas.openxmlformats.org/officeDocument/2006/customXml" ds:itemID="{2DF6D5CE-6F42-467C-8D7D-7F3DEE5E2F9D}">
  <ds:schemaRefs>
    <ds:schemaRef ds:uri="http://schemas.microsoft.com/sharepoint/v3/contenttype/forms"/>
  </ds:schemaRefs>
</ds:datastoreItem>
</file>

<file path=customXml/itemProps2.xml><?xml version="1.0" encoding="utf-8"?>
<ds:datastoreItem xmlns:ds="http://schemas.openxmlformats.org/officeDocument/2006/customXml" ds:itemID="{E7DBECFF-982B-4604-B6AB-2432C128762B}">
  <ds:schemaRefs>
    <ds:schemaRef ds:uri="9b04f8ca-3219-4297-b738-f3937c120e90"/>
    <ds:schemaRef ds:uri="ec58a67f-860c-42e7-8d9a-5dcd7271bbbf"/>
    <ds:schemaRef ds:uri="http://purl.org/dc/elements/1.1/"/>
    <ds:schemaRef ds:uri="http://schemas.openxmlformats.org/package/2006/metadata/core-properties"/>
    <ds:schemaRef ds:uri="http://purl.org/dc/dcmitype/"/>
    <ds:schemaRef ds:uri="631ab094-b658-40eb-b09a-e81eb4609a21"/>
    <ds:schemaRef ds:uri="http://purl.org/dc/terms/"/>
    <ds:schemaRef ds:uri="39801251-e03a-4e20-805c-75b062d5d8c6"/>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70B1831-5CCC-4FE8-8F99-B99E1C4D24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ab094-b658-40eb-b09a-e81eb4609a21"/>
    <ds:schemaRef ds:uri="39801251-e03a-4e20-805c-75b062d5d8c6"/>
    <ds:schemaRef ds:uri="ec58a67f-860c-42e7-8d9a-5dcd7271bbbf"/>
    <ds:schemaRef ds:uri="9b04f8ca-3219-4297-b738-f3937c120e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3939C99-E9E4-4CA4-BD40-A39D2A1DEC5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Contents</vt:lpstr>
      <vt:lpstr>Key stats</vt:lpstr>
      <vt:lpstr>Table 1</vt:lpstr>
      <vt:lpstr>Figure 1</vt:lpstr>
      <vt:lpstr>Figure 2 </vt:lpstr>
      <vt:lpstr>Figure 3</vt:lpstr>
      <vt:lpstr>Table 2</vt:lpstr>
      <vt:lpstr>Table 3</vt:lpstr>
      <vt:lpstr>Figure 4 &amp; Table 4</vt:lpstr>
      <vt:lpstr>Figure 7</vt:lpstr>
      <vt:lpstr>Table 5 &amp; Figure 5</vt:lpstr>
      <vt:lpstr>Table 6 &amp; Figure 6</vt:lpstr>
      <vt:lpstr>Supply Margins (2)</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Table 7</vt:lpstr>
      <vt:lpstr>Table 8</vt:lpstr>
      <vt:lpstr>Figure 20_Tables 9 10 11</vt:lpstr>
      <vt:lpstr>Figure 21_Tables 12 13 14</vt:lpstr>
      <vt:lpstr>Figures 22_23_Table 15</vt:lpstr>
      <vt:lpstr>Figure 24_Table 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Healy (National Gas)</dc:creator>
  <cp:lastModifiedBy>Karen Healy</cp:lastModifiedBy>
  <dcterms:created xsi:type="dcterms:W3CDTF">2024-06-26T09:07:57Z</dcterms:created>
  <dcterms:modified xsi:type="dcterms:W3CDTF">2024-10-07T10:31:13Z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0x010100DD3F37798E58564D8951EF8ADDC55C64</vt:lpwstr>
  </property>
  <property fmtid="{D5CDD505-2E9C-101B-9397-08002B2CF9AE}" pid="3" name="MediaServiceImageTags">
    <vt:lpwstr/>
  </property>
  <property fmtid="{D5CDD505-2E9C-101B-9397-08002B2CF9AE}" pid="4" name="MSIP_Label_6b4219f1-4f00-48e0-b310-032f85269d6d_Enabled">
    <vt:lpwstr>true</vt:lpwstr>
  </property>
  <property fmtid="{D5CDD505-2E9C-101B-9397-08002B2CF9AE}" pid="5" name="MSIP_Label_6b4219f1-4f00-48e0-b310-032f85269d6d_SetDate">
    <vt:lpwstr>2024-07-31T07:53:56Z</vt:lpwstr>
  </property>
  <property fmtid="{D5CDD505-2E9C-101B-9397-08002B2CF9AE}" pid="6" name="MSIP_Label_6b4219f1-4f00-48e0-b310-032f85269d6d_Method">
    <vt:lpwstr>Standard</vt:lpwstr>
  </property>
  <property fmtid="{D5CDD505-2E9C-101B-9397-08002B2CF9AE}" pid="7" name="MSIP_Label_6b4219f1-4f00-48e0-b310-032f85269d6d_Name">
    <vt:lpwstr>Official</vt:lpwstr>
  </property>
  <property fmtid="{D5CDD505-2E9C-101B-9397-08002B2CF9AE}" pid="8" name="MSIP_Label_6b4219f1-4f00-48e0-b310-032f85269d6d_SiteId">
    <vt:lpwstr>b5d83618-97ea-48ec-b0be-8d4a7d678322</vt:lpwstr>
  </property>
  <property fmtid="{D5CDD505-2E9C-101B-9397-08002B2CF9AE}" pid="9" name="MSIP_Label_6b4219f1-4f00-48e0-b310-032f85269d6d_ActionId">
    <vt:lpwstr>2a3cf7b3-67bf-4642-8b97-1d387cfe2905</vt:lpwstr>
  </property>
  <property fmtid="{D5CDD505-2E9C-101B-9397-08002B2CF9AE}" pid="10" name="MSIP_Label_6b4219f1-4f00-48e0-b310-032f85269d6d_ContentBits">
    <vt:lpwstr>0</vt:lpwstr>
  </property>
</Properties>
</file>