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154" i="10" l="1"/>
  <c r="H4154" i="10"/>
  <c r="G4154" i="10"/>
  <c r="E4154" i="10"/>
  <c r="I4153" i="10"/>
  <c r="H4153" i="10"/>
  <c r="G4153" i="10"/>
  <c r="E4153" i="10"/>
  <c r="I4152" i="10"/>
  <c r="H4152" i="10"/>
  <c r="G4152" i="10"/>
  <c r="E4152" i="10"/>
  <c r="I4151" i="10"/>
  <c r="H4151" i="10"/>
  <c r="G4151" i="10"/>
  <c r="E4151" i="10"/>
  <c r="J4151" i="10" s="1"/>
  <c r="I4150" i="10"/>
  <c r="H4150" i="10"/>
  <c r="G4150" i="10"/>
  <c r="E4150" i="10"/>
  <c r="J4150" i="10" s="1"/>
  <c r="I4149" i="10"/>
  <c r="H4149" i="10"/>
  <c r="G4149" i="10"/>
  <c r="E4149" i="10"/>
  <c r="I4148" i="10"/>
  <c r="H4148" i="10"/>
  <c r="G4148" i="10"/>
  <c r="E4148" i="10"/>
  <c r="J4154" i="10" s="1"/>
  <c r="J4148" i="10" l="1"/>
  <c r="J4152" i="10"/>
  <c r="J4149" i="10"/>
  <c r="J4153" i="10"/>
  <c r="G4141" i="10"/>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I4140" i="10" l="1"/>
  <c r="H4140" i="10"/>
  <c r="G4140" i="10"/>
  <c r="E4140" i="10"/>
  <c r="I4139" i="10"/>
  <c r="H4139" i="10"/>
  <c r="G4139" i="10"/>
  <c r="E4139" i="10"/>
  <c r="I4138" i="10"/>
  <c r="H4138" i="10"/>
  <c r="G4138" i="10"/>
  <c r="E4138" i="10"/>
  <c r="I4137" i="10"/>
  <c r="H4137" i="10"/>
  <c r="G4137" i="10"/>
  <c r="E4137" i="10"/>
  <c r="I4136" i="10"/>
  <c r="H4136" i="10"/>
  <c r="G4136" i="10"/>
  <c r="E4136" i="10"/>
  <c r="I4135" i="10"/>
  <c r="H4135" i="10"/>
  <c r="G4135" i="10"/>
  <c r="E4135" i="10"/>
  <c r="I4134" i="10"/>
  <c r="H4134" i="10"/>
  <c r="G4134" i="10"/>
  <c r="E4134" i="10"/>
  <c r="I4133" i="10" l="1"/>
  <c r="H4133" i="10"/>
  <c r="G4133" i="10"/>
  <c r="E4133" i="10"/>
  <c r="I4132" i="10"/>
  <c r="H4132" i="10"/>
  <c r="G4132" i="10"/>
  <c r="E4132" i="10"/>
  <c r="I4131" i="10"/>
  <c r="H4131" i="10"/>
  <c r="G4131" i="10"/>
  <c r="E4131" i="10"/>
  <c r="I4130" i="10"/>
  <c r="H4130" i="10"/>
  <c r="G4130" i="10"/>
  <c r="E4130" i="10"/>
  <c r="I4129" i="10"/>
  <c r="H4129" i="10"/>
  <c r="G4129" i="10"/>
  <c r="E4129" i="10"/>
  <c r="I4128" i="10"/>
  <c r="H4128" i="10"/>
  <c r="G4128" i="10"/>
  <c r="E4128" i="10"/>
  <c r="I4127" i="10"/>
  <c r="H4127" i="10"/>
  <c r="G4127" i="10"/>
  <c r="E4127" i="10"/>
  <c r="I4126" i="10" l="1"/>
  <c r="H4126" i="10"/>
  <c r="G4126" i="10"/>
  <c r="E4126" i="10"/>
  <c r="I4125" i="10"/>
  <c r="H4125" i="10"/>
  <c r="G4125" i="10"/>
  <c r="E4125" i="10"/>
  <c r="I4124" i="10"/>
  <c r="H4124" i="10"/>
  <c r="G4124" i="10"/>
  <c r="E4124" i="10"/>
  <c r="I4123" i="10"/>
  <c r="H4123" i="10"/>
  <c r="G4123" i="10"/>
  <c r="E4123" i="10"/>
  <c r="I4122" i="10"/>
  <c r="H4122" i="10"/>
  <c r="G4122" i="10"/>
  <c r="E4122" i="10"/>
  <c r="I4121" i="10"/>
  <c r="H4121" i="10"/>
  <c r="G4121" i="10"/>
  <c r="E4121" i="10"/>
  <c r="I4120" i="10"/>
  <c r="H4120" i="10"/>
  <c r="G4120" i="10"/>
  <c r="E4120" i="10"/>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J4098" i="10" s="1"/>
  <c r="E4070" i="10"/>
  <c r="J4099" i="10" s="1"/>
  <c r="J4097" i="10" l="1"/>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4" i="14" l="1"/>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<sst xmlns="http://schemas.openxmlformats.org/spreadsheetml/2006/main" count="38" uniqueCount="38">
  <si>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</si>
  <si>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</si>
  <si>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</si>
  <si>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</si>
  <si>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</si>
  <si>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</si>
  <si>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</si>
  <si>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</si>
  <si>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</si>
  <si>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</si>
  <si>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</si>
  <si>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</si>
  <si>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</si>
  <si>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</si>
  <si>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</si>
  <si>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</si>
  <si>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</si>
  <si>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</si>
  <si>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</si>
  <si>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</si>
  <si>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</si>
  <si>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</si>
  <si>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</si>
  <si>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</si>
  <si>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</si>
  <si>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</si>
  <si>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</si>
  <si>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</si>
  <si>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</si>
  <si>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</si>
  <si>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</si>
  <si>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</si>
  <si>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</si>
  <si>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</si>
  <si>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</si>
  <si>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</si>
  <si>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</si>
  <si>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From 01/08/2018 the UAG file will be uploaded onto the National Grid website on a monthly basis during the first week of each month.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</si>
</sst>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8">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extLst xmlns:c16r2="http://schemas.microsoft.com/office/drawing/2015/06/char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17185664"/>
        <c:axId val="230057088"/>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extLst xmlns:c16r2="http://schemas.microsoft.com/office/drawing/2015/06/char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17185664"/>
        <c:axId val="230057088"/>
      </c:lineChart>
      <c:dateAx>
        <c:axId val="217185664"/>
        <c:scaling>
          <c:orientation val="minMax"/>
        </c:scaling>
        <c:delete val="0"/>
        <c:axPos val="b"/>
        <c:numFmt formatCode="m/d/yyyy" sourceLinked="1"/>
        <c:majorTickMark val="out"/>
        <c:minorTickMark val="none"/>
        <c:tickLblPos val="nextTo"/>
        <c:crossAx val="230057088"/>
        <c:crosses val="autoZero"/>
        <c:auto val="1"/>
        <c:lblOffset val="100"/>
        <c:baseTimeUnit val="days"/>
      </c:dateAx>
      <c:valAx>
        <c:axId val="2300570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1718566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extLst xmlns:c16r2="http://schemas.microsoft.com/office/drawing/2015/06/char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30182912"/>
        <c:axId val="230184448"/>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extLst xmlns:c16r2="http://schemas.microsoft.com/office/drawing/2015/06/char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30182912"/>
        <c:axId val="230184448"/>
      </c:lineChart>
      <c:dateAx>
        <c:axId val="230182912"/>
        <c:scaling>
          <c:orientation val="minMax"/>
        </c:scaling>
        <c:delete val="0"/>
        <c:axPos val="b"/>
        <c:numFmt formatCode="m/d/yyyy" sourceLinked="1"/>
        <c:majorTickMark val="out"/>
        <c:minorTickMark val="none"/>
        <c:tickLblPos val="nextTo"/>
        <c:crossAx val="230184448"/>
        <c:crosses val="autoZero"/>
        <c:auto val="1"/>
        <c:lblOffset val="100"/>
        <c:baseTimeUnit val="days"/>
      </c:dateAx>
      <c:valAx>
        <c:axId val="2301844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018291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xmlns:c16r2="http://schemas.microsoft.com/office/drawing/2015/06/char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33789312"/>
        <c:axId val="233790848"/>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xmlns:c16r2="http://schemas.microsoft.com/office/drawing/2015/06/char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33789312"/>
        <c:axId val="233790848"/>
      </c:lineChart>
      <c:dateAx>
        <c:axId val="233789312"/>
        <c:scaling>
          <c:orientation val="minMax"/>
        </c:scaling>
        <c:delete val="0"/>
        <c:axPos val="b"/>
        <c:numFmt formatCode="m/d/yyyy" sourceLinked="1"/>
        <c:majorTickMark val="out"/>
        <c:minorTickMark val="none"/>
        <c:tickLblPos val="nextTo"/>
        <c:crossAx val="233790848"/>
        <c:crosses val="autoZero"/>
        <c:auto val="1"/>
        <c:lblOffset val="100"/>
        <c:baseTimeUnit val="days"/>
      </c:dateAx>
      <c:valAx>
        <c:axId val="2337908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378931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xmlns:c16r2="http://schemas.microsoft.com/office/drawing/2015/06/char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35219200"/>
        <c:axId val="235233280"/>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xmlns:c16r2="http://schemas.microsoft.com/office/drawing/2015/06/char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35219200"/>
        <c:axId val="235233280"/>
      </c:lineChart>
      <c:dateAx>
        <c:axId val="235219200"/>
        <c:scaling>
          <c:orientation val="minMax"/>
        </c:scaling>
        <c:delete val="0"/>
        <c:axPos val="b"/>
        <c:numFmt formatCode="m/d/yyyy" sourceLinked="1"/>
        <c:majorTickMark val="out"/>
        <c:minorTickMark val="none"/>
        <c:tickLblPos val="nextTo"/>
        <c:crossAx val="235233280"/>
        <c:crosses val="autoZero"/>
        <c:auto val="1"/>
        <c:lblOffset val="100"/>
        <c:baseTimeUnit val="days"/>
      </c:dateAx>
      <c:valAx>
        <c:axId val="235233280"/>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2352192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extLst xmlns:c16r2="http://schemas.microsoft.com/office/drawing/2015/06/char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31712256"/>
        <c:axId val="231713792"/>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extLst xmlns:c16r2="http://schemas.microsoft.com/office/drawing/2015/06/char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31712256"/>
        <c:axId val="231713792"/>
      </c:lineChart>
      <c:dateAx>
        <c:axId val="231712256"/>
        <c:scaling>
          <c:orientation val="minMax"/>
        </c:scaling>
        <c:delete val="0"/>
        <c:axPos val="b"/>
        <c:numFmt formatCode="m/d/yyyy" sourceLinked="1"/>
        <c:majorTickMark val="out"/>
        <c:minorTickMark val="none"/>
        <c:tickLblPos val="nextTo"/>
        <c:crossAx val="231713792"/>
        <c:crosses val="autoZero"/>
        <c:auto val="1"/>
        <c:lblOffset val="100"/>
        <c:baseTimeUnit val="days"/>
      </c:dateAx>
      <c:valAx>
        <c:axId val="23171379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171225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extLst xmlns:c16r2="http://schemas.microsoft.com/office/drawing/2015/06/char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31872384"/>
        <c:axId val="2318739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extLst xmlns:c16r2="http://schemas.microsoft.com/office/drawing/2015/06/char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31872384"/>
        <c:axId val="231873920"/>
      </c:lineChart>
      <c:dateAx>
        <c:axId val="231872384"/>
        <c:scaling>
          <c:orientation val="minMax"/>
        </c:scaling>
        <c:delete val="0"/>
        <c:axPos val="b"/>
        <c:numFmt formatCode="m/d/yyyy" sourceLinked="1"/>
        <c:majorTickMark val="out"/>
        <c:minorTickMark val="none"/>
        <c:tickLblPos val="nextTo"/>
        <c:crossAx val="231873920"/>
        <c:crosses val="autoZero"/>
        <c:auto val="1"/>
        <c:lblOffset val="100"/>
        <c:baseTimeUnit val="days"/>
      </c:dateAx>
      <c:valAx>
        <c:axId val="2318739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18723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extLst xmlns:c16r2="http://schemas.microsoft.com/office/drawing/2015/06/char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31909632"/>
        <c:axId val="231919616"/>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extLst xmlns:c16r2="http://schemas.microsoft.com/office/drawing/2015/06/char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31909632"/>
        <c:axId val="231919616"/>
      </c:lineChart>
      <c:dateAx>
        <c:axId val="231909632"/>
        <c:scaling>
          <c:orientation val="minMax"/>
        </c:scaling>
        <c:delete val="0"/>
        <c:axPos val="b"/>
        <c:numFmt formatCode="m/d/yyyy" sourceLinked="1"/>
        <c:majorTickMark val="out"/>
        <c:minorTickMark val="none"/>
        <c:tickLblPos val="nextTo"/>
        <c:crossAx val="231919616"/>
        <c:crosses val="autoZero"/>
        <c:auto val="1"/>
        <c:lblOffset val="100"/>
        <c:baseTimeUnit val="days"/>
      </c:dateAx>
      <c:valAx>
        <c:axId val="2319196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190963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xmlns:c16r2="http://schemas.microsoft.com/office/drawing/2015/06/char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35555456"/>
        <c:axId val="23557772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extLst xmlns:c16r2="http://schemas.microsoft.com/office/drawing/2015/06/char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35555456"/>
        <c:axId val="235577728"/>
      </c:lineChart>
      <c:dateAx>
        <c:axId val="235555456"/>
        <c:scaling>
          <c:orientation val="minMax"/>
        </c:scaling>
        <c:delete val="0"/>
        <c:axPos val="b"/>
        <c:numFmt formatCode="m/d/yyyy" sourceLinked="1"/>
        <c:majorTickMark val="out"/>
        <c:minorTickMark val="none"/>
        <c:tickLblPos val="nextTo"/>
        <c:crossAx val="235577728"/>
        <c:crosses val="autoZero"/>
        <c:auto val="1"/>
        <c:lblOffset val="100"/>
        <c:baseTimeUnit val="days"/>
      </c:dateAx>
      <c:valAx>
        <c:axId val="235577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55545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Data!$B$4051:$B$4147</c:f>
              <c:numCache>
                <c:formatCode>#,##0</c:formatCode>
                <c:ptCount val="97"/>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numCache>
            </c:numRef>
          </c:val>
          <c:extLst xmlns:c16r2="http://schemas.microsoft.com/office/drawing/2015/06/char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35642240"/>
        <c:axId val="235648128"/>
      </c:barChart>
      <c:lineChart>
        <c:grouping val="standard"/>
        <c:varyColors val="0"/>
        <c:ser>
          <c:idx val="0"/>
          <c:order val="0"/>
          <c:tx>
            <c:strRef>
              <c:f>Data!$G$1</c:f>
              <c:strCache>
                <c:ptCount val="1"/>
                <c:pt idx="0">
                  <c:v>Uaccounted for Gas
30 Day Average
(kWh)</c:v>
                </c:pt>
              </c:strCache>
            </c:strRef>
          </c:tx>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Data!$G$4051:$G$4147</c:f>
              <c:numCache>
                <c:formatCode>#,##0</c:formatCode>
                <c:ptCount val="97"/>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numCache>
            </c:numRef>
          </c:val>
          <c:smooth val="0"/>
          <c:extLst xmlns:c16r2="http://schemas.microsoft.com/office/drawing/2015/06/char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35642240"/>
        <c:axId val="235648128"/>
      </c:lineChart>
      <c:dateAx>
        <c:axId val="23564224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648128"/>
        <c:crosses val="autoZero"/>
        <c:auto val="1"/>
        <c:lblOffset val="100"/>
        <c:baseTimeUnit val="days"/>
      </c:dateAx>
      <c:valAx>
        <c:axId val="23564812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564224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Data!$C$4051:$C$4147</c:f>
              <c:numCache>
                <c:formatCode>#,##0</c:formatCode>
                <c:ptCount val="97"/>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numCache>
            </c:numRef>
          </c:val>
          <c:extLst xmlns:c16r2="http://schemas.microsoft.com/office/drawing/2015/06/char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35704320"/>
        <c:axId val="235705856"/>
      </c:barChart>
      <c:lineChart>
        <c:grouping val="standard"/>
        <c:varyColors val="0"/>
        <c:ser>
          <c:idx val="0"/>
          <c:order val="0"/>
          <c:tx>
            <c:strRef>
              <c:f>Data!$H$1</c:f>
              <c:strCache>
                <c:ptCount val="1"/>
                <c:pt idx="0">
                  <c:v>Own Use Gas
30 Day Average
(kWh)</c:v>
                </c:pt>
              </c:strCache>
            </c:strRef>
          </c:tx>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Data!$H$4051:$H$4147</c:f>
              <c:numCache>
                <c:formatCode>#,##0</c:formatCode>
                <c:ptCount val="97"/>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numCache>
            </c:numRef>
          </c:val>
          <c:smooth val="0"/>
          <c:extLst xmlns:c16r2="http://schemas.microsoft.com/office/drawing/2015/06/char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35704320"/>
        <c:axId val="235705856"/>
      </c:lineChart>
      <c:dateAx>
        <c:axId val="23570432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705856"/>
        <c:crosses val="autoZero"/>
        <c:auto val="1"/>
        <c:lblOffset val="100"/>
        <c:baseTimeUnit val="days"/>
      </c:dateAx>
      <c:valAx>
        <c:axId val="23570585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570432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Data!$D$4051:$D$4147</c:f>
              <c:numCache>
                <c:formatCode>#,##0</c:formatCode>
                <c:ptCount val="97"/>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numCache>
            </c:numRef>
          </c:val>
          <c:extLst xmlns:c16r2="http://schemas.microsoft.com/office/drawing/2015/06/char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35745664"/>
        <c:axId val="235747200"/>
      </c:barChart>
      <c:lineChart>
        <c:grouping val="standard"/>
        <c:varyColors val="0"/>
        <c:ser>
          <c:idx val="0"/>
          <c:order val="0"/>
          <c:tx>
            <c:strRef>
              <c:f>Data!$I$1</c:f>
              <c:strCache>
                <c:ptCount val="1"/>
                <c:pt idx="0">
                  <c:v>CV Shrinkage
30 Day Average
(kWh)</c:v>
                </c:pt>
              </c:strCache>
            </c:strRef>
          </c:tx>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Data!$I$4051:$I$4147</c:f>
              <c:numCache>
                <c:formatCode>#,##0</c:formatCode>
                <c:ptCount val="97"/>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numCache>
            </c:numRef>
          </c:val>
          <c:smooth val="0"/>
          <c:extLst xmlns:c16r2="http://schemas.microsoft.com/office/drawing/2015/06/char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35745664"/>
        <c:axId val="235747200"/>
      </c:lineChart>
      <c:dateAx>
        <c:axId val="23574566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747200"/>
        <c:crosses val="autoZero"/>
        <c:auto val="1"/>
        <c:lblOffset val="100"/>
        <c:baseTimeUnit val="days"/>
      </c:dateAx>
      <c:valAx>
        <c:axId val="23574720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74566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Data!$E$4051:$E$4147</c:f>
              <c:numCache>
                <c:formatCode>#,##0</c:formatCode>
                <c:ptCount val="97"/>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numCache>
            </c:numRef>
          </c:val>
          <c:extLst xmlns:c16r2="http://schemas.microsoft.com/office/drawing/2015/06/char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35791104"/>
        <c:axId val="23579264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Data!$J$4051:$J$4147</c:f>
              <c:numCache>
                <c:formatCode>#,##0</c:formatCode>
                <c:ptCount val="97"/>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numCache>
            </c:numRef>
          </c:val>
          <c:smooth val="0"/>
          <c:extLst xmlns:c16r2="http://schemas.microsoft.com/office/drawing/2015/06/char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35791104"/>
        <c:axId val="235792640"/>
      </c:lineChart>
      <c:dateAx>
        <c:axId val="2357911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792640"/>
        <c:crosses val="autoZero"/>
        <c:auto val="0"/>
        <c:lblOffset val="100"/>
        <c:baseTimeUnit val="days"/>
      </c:dateAx>
      <c:valAx>
        <c:axId val="2357926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7911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extLst xmlns:c16r2="http://schemas.microsoft.com/office/drawing/2015/06/char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extLst xmlns:c16r2="http://schemas.microsoft.com/office/drawing/2015/06/char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extLst xmlns:c16r2="http://schemas.microsoft.com/office/drawing/2015/06/char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35907328"/>
        <c:axId val="235913216"/>
      </c:barChart>
      <c:catAx>
        <c:axId val="23590732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5913216"/>
        <c:crosses val="autoZero"/>
        <c:auto val="1"/>
        <c:lblAlgn val="ctr"/>
        <c:lblOffset val="100"/>
        <c:noMultiLvlLbl val="0"/>
      </c:catAx>
      <c:valAx>
        <c:axId val="235913216"/>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23590732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82"/>
  <sheetViews>
    <sheetView tabSelected="1" zoomScale="90" zoomScaleNormal="90" workbookViewId="0">
      <pane xSplit="1" ySplit="1" topLeftCell="B4141" activePane="bottomRight" state="frozen"/>
      <selection pane="topRight" activeCell="B1" sqref="B1"/>
      <selection pane="bottomLeft" activeCell="A2" sqref="A2"/>
      <selection pane="bottomRight" activeCell="C4154" sqref="C415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4">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4">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4">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4">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4">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4">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5">
        <v>43252</v>
      </c>
      <c r="B4112" s="26">
        <v>19729179</v>
      </c>
      <c r="C4112" s="26">
        <v>736094</v>
      </c>
      <c r="D4112" s="26">
        <v>913769</v>
      </c>
      <c r="E4112" s="26">
        <f t="shared" si="3889"/>
        <v>21379042</v>
      </c>
      <c r="F4112" s="28"/>
      <c r="G4112" s="26">
        <f t="shared" si="3890"/>
        <v>2832939.9666666668</v>
      </c>
      <c r="H4112" s="26">
        <f t="shared" si="3891"/>
        <v>1937977.6333333333</v>
      </c>
      <c r="I4112" s="26">
        <f t="shared" si="3892"/>
        <v>161975.23333333334</v>
      </c>
      <c r="J4112" s="26">
        <f t="shared" si="3893"/>
        <v>4932892.833333333</v>
      </c>
    </row>
    <row r="4113" spans="1:10" x14ac:dyDescent="0.2">
      <c r="A4113" s="24">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4">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4">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4">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4">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4">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4">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4">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4">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4">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4">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4">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4">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4">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4">
        <v>43267</v>
      </c>
      <c r="B4127" s="6">
        <v>-13299647</v>
      </c>
      <c r="C4127" s="37">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4">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4">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4">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4">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4">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4">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4">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4">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4">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4">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4">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4">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4">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4">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4">
        <v>43282</v>
      </c>
      <c r="B4142" s="6">
        <v>24275075</v>
      </c>
      <c r="C4142" s="6">
        <v>2199074</v>
      </c>
      <c r="D4142" s="6">
        <v>367326</v>
      </c>
      <c r="E4142" s="6">
        <f t="shared" si="3909"/>
        <v>26841475</v>
      </c>
      <c r="G4142" s="6">
        <f t="shared" si="3914"/>
        <v>-2455342.5333333332</v>
      </c>
      <c r="H4142" s="6">
        <f t="shared" si="3915"/>
        <v>1064936.3999999999</v>
      </c>
      <c r="I4142" s="6">
        <f t="shared" si="3916"/>
        <v>917141.6333333333</v>
      </c>
      <c r="J4142" s="6">
        <f t="shared" si="3917"/>
        <v>-473264.5</v>
      </c>
    </row>
    <row r="4143" spans="1:10" x14ac:dyDescent="0.2">
      <c r="A4143" s="24">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4">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4">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4">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4">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4">
        <v>43288</v>
      </c>
      <c r="B4148" s="6">
        <v>-387772</v>
      </c>
      <c r="C4148" s="6">
        <v>1015840</v>
      </c>
      <c r="D4148" s="6">
        <v>313233</v>
      </c>
      <c r="E4148" s="6">
        <f t="shared" ref="E4148:E4154" si="3918">SUM(B4148:D4148)</f>
        <v>941301</v>
      </c>
      <c r="G4148" s="6">
        <f t="shared" ref="G4148:G4154" si="3919">AVERAGE(B4119:B4148)</f>
        <v>-202153.43333333332</v>
      </c>
      <c r="H4148" s="6">
        <f t="shared" ref="H4148:H4154" si="3920">AVERAGE(C4119:C4148)</f>
        <v>1233398.4666666666</v>
      </c>
      <c r="I4148" s="6">
        <f t="shared" ref="I4148:I4154" si="3921">AVERAGE(D4119:D4148)</f>
        <v>922935.53333333333</v>
      </c>
      <c r="J4148" s="6">
        <f t="shared" ref="J4148:J4154" si="3922">AVERAGE(E4119:E4148)</f>
        <v>1954180.5666666667</v>
      </c>
    </row>
    <row r="4149" spans="1:10" x14ac:dyDescent="0.2">
      <c r="A4149" s="24">
        <v>43289</v>
      </c>
      <c r="B4149" s="6">
        <v>8571809</v>
      </c>
      <c r="C4149" s="6">
        <v>1733887</v>
      </c>
      <c r="D4149" s="6">
        <v>148220</v>
      </c>
      <c r="E4149" s="6">
        <f t="shared" si="3918"/>
        <v>10453916</v>
      </c>
      <c r="G4149" s="6">
        <f t="shared" si="3919"/>
        <v>10547.9</v>
      </c>
      <c r="H4149" s="6">
        <f t="shared" si="3920"/>
        <v>1262274.8333333333</v>
      </c>
      <c r="I4149" s="6">
        <f t="shared" si="3921"/>
        <v>917286.66666666663</v>
      </c>
      <c r="J4149" s="6">
        <f t="shared" si="3922"/>
        <v>2190109.4</v>
      </c>
    </row>
    <row r="4150" spans="1:10" x14ac:dyDescent="0.2">
      <c r="A4150" s="24">
        <v>43290</v>
      </c>
      <c r="B4150" s="6">
        <v>13860253</v>
      </c>
      <c r="C4150" s="6">
        <v>1854871</v>
      </c>
      <c r="D4150" s="6">
        <v>79101</v>
      </c>
      <c r="E4150" s="6">
        <f t="shared" si="3918"/>
        <v>15794225</v>
      </c>
      <c r="G4150" s="6">
        <f t="shared" si="3919"/>
        <v>122623.6</v>
      </c>
      <c r="H4150" s="6">
        <f t="shared" si="3920"/>
        <v>1300323.6000000001</v>
      </c>
      <c r="I4150" s="6">
        <f t="shared" si="3921"/>
        <v>892035.73333333328</v>
      </c>
      <c r="J4150" s="6">
        <f t="shared" si="3922"/>
        <v>2314982.9333333331</v>
      </c>
    </row>
    <row r="4151" spans="1:10" x14ac:dyDescent="0.2">
      <c r="A4151" s="24">
        <v>43291</v>
      </c>
      <c r="B4151" s="6">
        <v>-3907844</v>
      </c>
      <c r="C4151" s="6">
        <v>2742476</v>
      </c>
      <c r="D4151" s="6">
        <v>123342</v>
      </c>
      <c r="E4151" s="6">
        <f t="shared" si="3918"/>
        <v>-1042026</v>
      </c>
      <c r="G4151" s="6">
        <f t="shared" si="3919"/>
        <v>-88587.166666666672</v>
      </c>
      <c r="H4151" s="6">
        <f t="shared" si="3920"/>
        <v>1372366.1666666667</v>
      </c>
      <c r="I4151" s="6">
        <f t="shared" si="3921"/>
        <v>866100</v>
      </c>
      <c r="J4151" s="6">
        <f t="shared" si="3922"/>
        <v>2149879</v>
      </c>
    </row>
    <row r="4152" spans="1:10" x14ac:dyDescent="0.2">
      <c r="A4152" s="24">
        <v>43292</v>
      </c>
      <c r="B4152" s="6">
        <v>-4356999</v>
      </c>
      <c r="C4152" s="6">
        <v>3182385</v>
      </c>
      <c r="D4152" s="6">
        <v>123342</v>
      </c>
      <c r="E4152" s="6">
        <f t="shared" si="3918"/>
        <v>-1051272</v>
      </c>
      <c r="G4152" s="6">
        <f t="shared" si="3919"/>
        <v>-73687.96666666666</v>
      </c>
      <c r="H4152" s="6">
        <f t="shared" si="3920"/>
        <v>1461462.7</v>
      </c>
      <c r="I4152" s="6">
        <f t="shared" si="3921"/>
        <v>838258.23333333328</v>
      </c>
      <c r="J4152" s="6">
        <f t="shared" si="3922"/>
        <v>2226032.9666666668</v>
      </c>
    </row>
    <row r="4153" spans="1:10" x14ac:dyDescent="0.2">
      <c r="A4153" s="24">
        <v>43293</v>
      </c>
      <c r="B4153" s="6">
        <v>11977</v>
      </c>
      <c r="C4153" s="6">
        <v>3609624</v>
      </c>
      <c r="D4153" s="6">
        <v>211682</v>
      </c>
      <c r="E4153" s="6">
        <f t="shared" si="3918"/>
        <v>3833283</v>
      </c>
      <c r="G4153" s="6">
        <f t="shared" si="3919"/>
        <v>333267.93333333335</v>
      </c>
      <c r="H4153" s="6">
        <f t="shared" si="3920"/>
        <v>1564006.0666666667</v>
      </c>
      <c r="I4153" s="6">
        <f t="shared" si="3921"/>
        <v>831312.46666666667</v>
      </c>
      <c r="J4153" s="6">
        <f t="shared" si="3922"/>
        <v>2728586.4666666668</v>
      </c>
    </row>
    <row r="4154" spans="1:10" x14ac:dyDescent="0.2">
      <c r="A4154" s="24">
        <v>43294</v>
      </c>
      <c r="B4154" s="6">
        <v>-509667</v>
      </c>
      <c r="C4154" s="6">
        <v>3716606</v>
      </c>
      <c r="D4154" s="6">
        <v>269971</v>
      </c>
      <c r="E4154" s="6">
        <f t="shared" si="3918"/>
        <v>3476910</v>
      </c>
      <c r="G4154" s="6">
        <f t="shared" si="3919"/>
        <v>-207839</v>
      </c>
      <c r="H4154" s="6">
        <f t="shared" si="3920"/>
        <v>1672348.7333333334</v>
      </c>
      <c r="I4154" s="6">
        <f t="shared" si="3921"/>
        <v>817018.56666666665</v>
      </c>
      <c r="J4154" s="6">
        <f t="shared" si="3922"/>
        <v>2281528.2999999998</v>
      </c>
    </row>
    <row r="4155" spans="1:10" x14ac:dyDescent="0.2">
      <c r="A4155" s="24"/>
      <c r="B4155" s="6"/>
      <c r="C4155" s="6"/>
      <c r="D4155" s="6"/>
      <c r="E4155" s="6"/>
      <c r="G4155" s="6"/>
      <c r="H4155" s="6"/>
      <c r="I4155" s="6"/>
      <c r="J4155" s="6"/>
    </row>
    <row r="4156" spans="1:10" x14ac:dyDescent="0.2">
      <c r="A4156" s="24"/>
      <c r="B4156" s="6"/>
      <c r="C4156" s="6"/>
      <c r="D4156" s="6"/>
      <c r="E4156" s="6"/>
      <c r="G4156" s="6"/>
      <c r="H4156" s="6"/>
      <c r="I4156" s="6"/>
      <c r="J4156" s="6"/>
    </row>
    <row r="4157" spans="1:10" x14ac:dyDescent="0.2">
      <c r="A4157" s="24"/>
      <c r="B4157" s="6"/>
      <c r="C4157" s="6"/>
      <c r="D4157" s="6"/>
      <c r="E4157" s="6"/>
      <c r="G4157" s="6"/>
      <c r="H4157" s="6"/>
      <c r="I4157" s="6"/>
      <c r="J4157" s="6"/>
    </row>
    <row r="4158" spans="1:10" x14ac:dyDescent="0.2">
      <c r="A4158" s="24"/>
      <c r="B4158" s="6"/>
      <c r="C4158" s="6"/>
      <c r="D4158" s="6"/>
      <c r="E4158" s="6"/>
      <c r="G4158" s="6"/>
      <c r="H4158" s="6"/>
      <c r="I4158" s="6"/>
      <c r="J4158" s="6"/>
    </row>
    <row r="4159" spans="1:10" x14ac:dyDescent="0.2">
      <c r="A4159" s="24"/>
    </row>
    <row r="4160" spans="1:10" x14ac:dyDescent="0.2">
      <c r="A4160" s="24"/>
    </row>
    <row r="4162" spans="3:9" x14ac:dyDescent="0.2">
      <c r="C4162" s="39" t="s">
        <v>37</v>
      </c>
      <c r="D4162" s="40"/>
      <c r="E4162" s="40"/>
      <c r="F4162" s="40"/>
      <c r="G4162" s="40"/>
      <c r="H4162" s="40"/>
      <c r="I4162" s="41"/>
    </row>
    <row r="4163" spans="3:9" x14ac:dyDescent="0.2">
      <c r="C4163" s="42"/>
      <c r="D4163" s="43"/>
      <c r="E4163" s="43"/>
      <c r="F4163" s="43"/>
      <c r="G4163" s="43"/>
      <c r="H4163" s="43"/>
      <c r="I4163" s="44"/>
    </row>
    <row r="4164" spans="3:9" x14ac:dyDescent="0.2">
      <c r="C4164" s="42"/>
      <c r="D4164" s="43"/>
      <c r="E4164" s="43"/>
      <c r="F4164" s="43"/>
      <c r="G4164" s="43"/>
      <c r="H4164" s="43"/>
      <c r="I4164" s="44"/>
    </row>
    <row r="4165" spans="3:9" x14ac:dyDescent="0.2">
      <c r="C4165" s="42"/>
      <c r="D4165" s="43"/>
      <c r="E4165" s="43"/>
      <c r="F4165" s="43"/>
      <c r="G4165" s="43"/>
      <c r="H4165" s="43"/>
      <c r="I4165" s="44"/>
    </row>
    <row r="4166" spans="3:9" x14ac:dyDescent="0.2">
      <c r="C4166" s="42"/>
      <c r="D4166" s="43"/>
      <c r="E4166" s="43"/>
      <c r="F4166" s="43"/>
      <c r="G4166" s="43"/>
      <c r="H4166" s="43"/>
      <c r="I4166" s="44"/>
    </row>
    <row r="4167" spans="3:9" x14ac:dyDescent="0.2">
      <c r="C4167" s="42"/>
      <c r="D4167" s="43"/>
      <c r="E4167" s="43"/>
      <c r="F4167" s="43"/>
      <c r="G4167" s="43"/>
      <c r="H4167" s="43"/>
      <c r="I4167" s="44"/>
    </row>
    <row r="4168" spans="3:9" x14ac:dyDescent="0.2">
      <c r="C4168" s="45"/>
      <c r="D4168" s="46"/>
      <c r="E4168" s="46"/>
      <c r="F4168" s="46"/>
      <c r="G4168" s="46"/>
      <c r="H4168" s="46"/>
      <c r="I4168" s="47"/>
    </row>
    <row r="4169" spans="3:9" x14ac:dyDescent="0.2">
      <c r="C4169" s="38"/>
    </row>
    <row r="4170" spans="3:9" x14ac:dyDescent="0.2">
      <c r="C4170" s="8"/>
    </row>
    <row r="4171" spans="3:9" x14ac:dyDescent="0.2">
      <c r="C4171" s="8"/>
    </row>
    <row r="4172" spans="3:9" x14ac:dyDescent="0.2">
      <c r="C4172" s="8"/>
    </row>
    <row r="4173" spans="3:9" x14ac:dyDescent="0.2">
      <c r="C4173" s="8"/>
    </row>
    <row r="4174" spans="3:9" x14ac:dyDescent="0.2">
      <c r="C4174" s="37"/>
    </row>
    <row r="4175" spans="3:9" x14ac:dyDescent="0.2">
      <c r="C4175" s="37"/>
    </row>
    <row r="4176" spans="3:9" x14ac:dyDescent="0.2">
      <c r="C4176" s="37"/>
    </row>
    <row r="4177" spans="3:3" x14ac:dyDescent="0.2">
      <c r="C4177" s="37"/>
    </row>
    <row r="4178" spans="3:3" x14ac:dyDescent="0.2">
      <c r="C4178" s="37"/>
    </row>
    <row r="4179" spans="3:3" x14ac:dyDescent="0.2">
      <c r="C4179" s="37"/>
    </row>
    <row r="4180" spans="3:3" x14ac:dyDescent="0.2">
      <c r="C4180" s="37"/>
    </row>
    <row r="4181" spans="3:3" x14ac:dyDescent="0.2">
      <c r="C4181" s="37"/>
    </row>
    <row r="4182" spans="3:3" x14ac:dyDescent="0.2">
      <c r="C4182" s="37"/>
    </row>
  </sheetData>
  <autoFilter ref="A1:E4028"/>
  <mergeCells count="1">
    <mergeCell ref="C4162:I416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L121" sqref="L12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2018-07-19T13:58:46Z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