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6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7.xml" ContentType="application/vnd.openxmlformats-officedocument.drawing+xml"/>
  <Override PartName="/xl/charts/chart34.xml" ContentType="application/vnd.openxmlformats-officedocument.drawingml.chart+xml"/>
  <Override PartName="/xl/charts/chart29.xml" ContentType="application/vnd.openxmlformats-officedocument.drawingml.chart+xml"/>
  <Override PartName="/xl/charts/chart28.xml" ContentType="application/vnd.openxmlformats-officedocument.drawingml.chart+xml"/>
  <Override PartName="/xl/charts/chart27.xml" ContentType="application/vnd.openxmlformats-officedocument.drawingml.chart+xml"/>
  <Override PartName="/xl/worksheets/sheet1.xml" ContentType="application/vnd.openxmlformats-officedocument.spreadsheetml.workshee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5.xml" ContentType="application/vnd.openxmlformats-officedocument.drawing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19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20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9.xml" ContentType="application/vnd.openxmlformats-officedocument.drawingml.chart+xml"/>
  <Override PartName="/xl/charts/chart8.xml" ContentType="application/vnd.openxmlformats-officedocument.drawingml.chart+xml"/>
  <Override PartName="/xl/charts/chart14.xml" ContentType="application/vnd.openxmlformats-officedocument.drawingml.chart+xml"/>
  <Override PartName="/xl/charts/chart17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6.xml" ContentType="application/vnd.openxmlformats-officedocument.drawingml.chart+xml"/>
  <Override PartName="/xl/charts/chart15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8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" yWindow="165" windowWidth="6870" windowHeight="4335" tabRatio="949"/>
  </bookViews>
  <sheets>
    <sheet name="1_Cover_Sheet" sheetId="1" r:id="rId1"/>
    <sheet name="2_Summary" sheetId="2" r:id="rId2"/>
    <sheet name="3_Constraint_Management" sheetId="3" r:id="rId3"/>
    <sheet name="4_Shrinkage" sheetId="5" r:id="rId4"/>
    <sheet name="5_Residual_Balancing" sheetId="8" r:id="rId5"/>
    <sheet name="6_Demand_Forecasting" sheetId="9" r:id="rId6"/>
    <sheet name="7_Maintenance" sheetId="10" r:id="rId7"/>
    <sheet name="8_GHG" sheetId="7" r:id="rId8"/>
    <sheet name="Graph_Data" sheetId="4" state="hidden" r:id="rId9"/>
  </sheets>
  <calcPr calcId="124519"/>
</workbook>
</file>

<file path=xl/calcChain.xml><?xml version="1.0" encoding="utf-8"?>
<calcChain xmlns="http://schemas.openxmlformats.org/spreadsheetml/2006/main">
  <c r="E70" i="10"/>
  <c r="F70"/>
  <c r="G70"/>
  <c r="H70"/>
  <c r="I70"/>
  <c r="J70"/>
  <c r="D70"/>
  <c r="E72"/>
  <c r="F72"/>
  <c r="G72"/>
  <c r="H72"/>
  <c r="I72"/>
  <c r="J72"/>
  <c r="D72"/>
  <c r="E71"/>
  <c r="F71"/>
  <c r="G71"/>
  <c r="H71"/>
  <c r="I71"/>
  <c r="J71"/>
  <c r="D71"/>
  <c r="B149" i="2"/>
  <c r="B118"/>
  <c r="B88"/>
  <c r="B58"/>
  <c r="M27"/>
  <c r="B27"/>
  <c r="C55" i="7"/>
  <c r="D55" s="1"/>
  <c r="E55" s="1"/>
  <c r="F55" s="1"/>
  <c r="G55" s="1"/>
  <c r="H55" s="1"/>
  <c r="I55" s="1"/>
  <c r="J55" s="1"/>
  <c r="K55" s="1"/>
  <c r="C57" i="5"/>
  <c r="D57"/>
  <c r="B25" i="4"/>
  <c r="B27"/>
  <c r="E35"/>
  <c r="B4" i="3"/>
  <c r="B4" i="5"/>
  <c r="B4" i="7"/>
  <c r="B4" i="8"/>
  <c r="B4" i="9"/>
  <c r="E57" i="5" l="1"/>
  <c r="F57" s="1"/>
  <c r="G57" s="1"/>
  <c r="H57" s="1"/>
  <c r="I57" s="1"/>
  <c r="J57" s="1"/>
  <c r="K57" s="1"/>
  <c r="B4" i="10"/>
  <c r="L55" i="7"/>
  <c r="M55"/>
  <c r="N55"/>
  <c r="N115" i="5"/>
  <c r="L112"/>
  <c r="M112"/>
  <c r="N112"/>
  <c r="L84"/>
  <c r="M84"/>
  <c r="N84"/>
  <c r="L59"/>
  <c r="M59"/>
  <c r="N59"/>
  <c r="L57"/>
  <c r="M57"/>
  <c r="N57"/>
  <c r="N87"/>
  <c r="B4" i="2"/>
</calcChain>
</file>

<file path=xl/sharedStrings.xml><?xml version="1.0" encoding="utf-8"?>
<sst xmlns="http://schemas.openxmlformats.org/spreadsheetml/2006/main" count="326" uniqueCount="252">
  <si>
    <t>Quarterly Gas System Operator Incentive Report</t>
  </si>
  <si>
    <t>Introduction</t>
  </si>
  <si>
    <t>1.1 Purpose</t>
  </si>
  <si>
    <t xml:space="preserve">The purpose of this Gas System Operator Incentive Report is to provide information in respect of the performance measures that National Grid Gas is </t>
  </si>
  <si>
    <t>1.2 Nature of the Information Contained in this Report</t>
  </si>
  <si>
    <t>This publication contains performance measure information associated with the Gas System Operator Incentives, and is based on the latest information</t>
  </si>
  <si>
    <t xml:space="preserve">at the time of publication. As future quarters are published, the information on this report will be updated to reflect the latest information available at </t>
  </si>
  <si>
    <t>that time. Changes to preliminary data that occur after the publication of the relevant quarter's report will thus be visible in the graphs and tables of</t>
  </si>
  <si>
    <t>future reports.</t>
  </si>
  <si>
    <t>1.3 Structure of the Report</t>
  </si>
  <si>
    <t>This report contains a summary of the below incentives on the first sheet, and then covers the individual incentives in more detail:-</t>
  </si>
  <si>
    <t>Constraint Management</t>
  </si>
  <si>
    <t>Shrinkage</t>
  </si>
  <si>
    <t>Greenhouse Gas Emissions from Compressors</t>
  </si>
  <si>
    <t>Residual Balancing</t>
  </si>
  <si>
    <t>Maintenance</t>
  </si>
  <si>
    <t>1.4 Supporting Information</t>
  </si>
  <si>
    <t>The above link downloads a PDF document that summarises the Gas System Operator Incentive Schemes applicable from April 2013.</t>
  </si>
  <si>
    <t>that have been received from interested parties.</t>
  </si>
  <si>
    <t>1.6 Ofgems Final Proposals</t>
  </si>
  <si>
    <t>The above link opens the Ofgem Final proposals document for all Gas System Operator Incentives applicable from April 2013</t>
  </si>
  <si>
    <t>Scheme Parameters</t>
  </si>
  <si>
    <t>Cost (£m)</t>
  </si>
  <si>
    <t>Profit / Loss (£m)</t>
  </si>
  <si>
    <t>Management actions through efficient system operation and the optimisation of strategies.</t>
  </si>
  <si>
    <t>Scheme Description</t>
  </si>
  <si>
    <t xml:space="preserve">Performance Measure:- Entry and Exit operational </t>
  </si>
  <si>
    <t>constraint management cost.</t>
  </si>
  <si>
    <t>National Grid Gas is obliged to release obligated levels of capacity significantly in excess of peak demand</t>
  </si>
  <si>
    <t>at both entry and exit points on the network.  In the instances where we believe we cannot accommodate</t>
  </si>
  <si>
    <t>Shipper's flow requirements associated with booked capacity, we undertake constraint management actions.</t>
  </si>
  <si>
    <t>From 01 April 2013, National Grid Gas is subject to</t>
  </si>
  <si>
    <t xml:space="preserve">a new Constraint Management Incentive which has </t>
  </si>
  <si>
    <t>been set for 8 years and encompasses both Entry and</t>
  </si>
  <si>
    <t>Exit Capacity Constraint Management actions.</t>
  </si>
  <si>
    <t xml:space="preserve">Incentive performance is driven by the difference  </t>
  </si>
  <si>
    <t xml:space="preserve">between the net constraint management costs over a </t>
  </si>
  <si>
    <t>year and a target value for such costs.</t>
  </si>
  <si>
    <t>For 2013/14 the target cost comprises a pre-inflation cost</t>
  </si>
  <si>
    <t>of £22m (in 2009/10 prices) for entry and exit operational</t>
  </si>
  <si>
    <t xml:space="preserve"> constraint management, with National Grid Gas accruing </t>
  </si>
  <si>
    <t>44.36% of the revenue or loss (the sharing factor).</t>
  </si>
  <si>
    <t>Performance</t>
  </si>
  <si>
    <t>Supporting Data</t>
  </si>
  <si>
    <t>Commentary</t>
  </si>
  <si>
    <t>system operation and energy procurement.</t>
  </si>
  <si>
    <t xml:space="preserve">NTS Shrinkage covers the gas and electrical energy which is used in operating NTS compressors, and </t>
  </si>
  <si>
    <t>the gas that cannot be accounted for and billed in the measurement and allocation process.</t>
  </si>
  <si>
    <t>Performance Measure - Shrinkage Costs (£m).</t>
  </si>
  <si>
    <t>The form of the Shrinkage Incentive is a bundled cost minimisation</t>
  </si>
  <si>
    <t>incentive across all components of shrinkage, with a target principally</t>
  </si>
  <si>
    <t>derived from an energy procurement cost benchmark.</t>
  </si>
  <si>
    <t>This "Energy Procurement Target" is derived from a volume forecast</t>
  </si>
  <si>
    <t>and variance. This is multiplied by gas and electricity reference prices</t>
  </si>
  <si>
    <t>to derive a cost target.</t>
  </si>
  <si>
    <t xml:space="preserve">This incentive has been set for 8 years beginning on 01 April 2013. If </t>
  </si>
  <si>
    <t xml:space="preserve">total spend against the incentive is below the target, National Grid Gas </t>
  </si>
  <si>
    <t>receives a payment equivalent to 45% of the underspend, with a cap of</t>
  </si>
  <si>
    <t>£7m. Conversely, if total spend against the incentive is in excess of the</t>
  </si>
  <si>
    <t>target, National Grid Gas incurs a penalty of 45% of the overspend, collared</t>
  </si>
  <si>
    <t>at £7m.</t>
  </si>
  <si>
    <t>Supporting Data (Overall - Gas and Elec)</t>
  </si>
  <si>
    <t>Total Incentive Costs (£m)</t>
  </si>
  <si>
    <t>Cumulative Total Incentive Costs (£m)</t>
  </si>
  <si>
    <t>Shrinkage Cost Incentive Target (£m)</t>
  </si>
  <si>
    <t>Cumulative Shrinkage Cost Incentive Target (£m)</t>
  </si>
  <si>
    <t>Supporting Data (Gas)</t>
  </si>
  <si>
    <t>Outturn - Shrinkage Gas (GWh)</t>
  </si>
  <si>
    <t>Incentivised Cost of Gas (£m)</t>
  </si>
  <si>
    <t>Target Volumes (GWh)</t>
  </si>
  <si>
    <t>Cumulative Target Volumes (GWh)</t>
  </si>
  <si>
    <t>Cumulative Outturn (GWh)</t>
  </si>
  <si>
    <t>Traded WAP (p/therm)</t>
  </si>
  <si>
    <t>Outturn - Shrinkage Electricity (GWh)</t>
  </si>
  <si>
    <t>Incentivised Cost of Electricity (£m)</t>
  </si>
  <si>
    <t>Traded WAP (£/MWh)</t>
  </si>
  <si>
    <t>TSS</t>
  </si>
  <si>
    <t>venting from NTS Compressors.</t>
  </si>
  <si>
    <t>Compressors are utilised to increase pressures in parts of the NTS and to move gas from the sources</t>
  </si>
  <si>
    <t>of supply to areas of demand. The need to operate an individual compressor on any given day will</t>
  </si>
  <si>
    <t xml:space="preserve">depend on a number of circumstances including the sources of demand and supply, the prevailing </t>
  </si>
  <si>
    <t>network conditions and the need to accommodate maintenance and construction plans.</t>
  </si>
  <si>
    <t>GHG</t>
  </si>
  <si>
    <t>tonnes vented</t>
  </si>
  <si>
    <t xml:space="preserve">Performance measure - tonnes of Greenhouse Gases vented from NTS </t>
  </si>
  <si>
    <t>Compressors.</t>
  </si>
  <si>
    <t>This scheme incentivises National Grid Gas to make the trade-off between</t>
  </si>
  <si>
    <t>choosing to depressurise compressor units (venting the gas within them)</t>
  </si>
  <si>
    <t xml:space="preserve">or to keep units on standby - which incurs costs associated with ancillary </t>
  </si>
  <si>
    <t>electrical equipment such as vent fans or oil pumps.</t>
  </si>
  <si>
    <t>This incentive has been set for 3 years commencing from 01 April 2013.</t>
  </si>
  <si>
    <t>For every tonne vented above the target (2,917 tonnes of Greenhouse Gas</t>
  </si>
  <si>
    <t xml:space="preserve">"downside only" scheme, National Grid Gas does not receive any payment for </t>
  </si>
  <si>
    <t>target outperformance.</t>
  </si>
  <si>
    <t>Natural Gas Vented from NTS Compressors</t>
  </si>
  <si>
    <t>Cumulative Natural Gas Vented from NTS Compressors</t>
  </si>
  <si>
    <t>minimising the impact of any actions on market prices.</t>
  </si>
  <si>
    <t>The incentive is split into 2 elements, the Price Performance Measure (PPM) and the Linepack</t>
  </si>
  <si>
    <t>Performance Measure (LPM).</t>
  </si>
  <si>
    <t>PPM</t>
  </si>
  <si>
    <t>Cap point</t>
  </si>
  <si>
    <t>Breakpoint</t>
  </si>
  <si>
    <t>Collar point</t>
  </si>
  <si>
    <t>LPM</t>
  </si>
  <si>
    <t>Performance Measure:- for PPM, the difference between any National Grid</t>
  </si>
  <si>
    <t>The Price Element (PPM) incentivises National Grid Gas to execute any</t>
  </si>
  <si>
    <t xml:space="preserve">Residual Balancing trades at prices that are in a small range compared to </t>
  </si>
  <si>
    <t xml:space="preserve">the System Average Price (SAP) for the day. The PPM is defined as the </t>
  </si>
  <si>
    <t>difference between the highest and lowest prices at which National Grid</t>
  </si>
  <si>
    <t>Gas trades, divided by SAP. The target for 2013/14 is a price spread of 1.5%</t>
  </si>
  <si>
    <t>of SAP. If the PPM is below 1.5% on a given day, then National Grid Gas</t>
  </si>
  <si>
    <t>receives an incentive payment up to a maximum of £1,500. Conversely,</t>
  </si>
  <si>
    <t>if the PPM is above 1.5%, then National Grid Gas incurs a penalty up to a</t>
  </si>
  <si>
    <t>maximum of £30,000.</t>
  </si>
  <si>
    <t xml:space="preserve">The Linepack Element (LPM) incentivises National Grid Gas to minimise </t>
  </si>
  <si>
    <t>to achieve a balance between the supply and demand on the Gas Day). This</t>
  </si>
  <si>
    <t>is intended to ensure that any system imbalances are resolved on the relevant</t>
  </si>
  <si>
    <t>day, such that the costs of resolving any imbalances are targeted to those</t>
  </si>
  <si>
    <t xml:space="preserve">responsible for the imbalance. The target for 2013/14 is a linepack change of </t>
  </si>
  <si>
    <t>2.8 mcm. If the LPM is below 2.8 mcm on a given gas day, then National Grid</t>
  </si>
  <si>
    <t>Gas receives an incentive payment of up to £4,000. Conversely if the LPM is</t>
  </si>
  <si>
    <t>above 2.8 mcm then National Grid Gas incurs a penalty of up to £30,000.</t>
  </si>
  <si>
    <t>The Sum of all the daily payments for linepack and price performance under the</t>
  </si>
  <si>
    <t>Residual Balancing incentive are annually capped at £2m and collared at -£3.5m.</t>
  </si>
  <si>
    <t>Sum of Daily Price Incentive Payment</t>
  </si>
  <si>
    <t>Cumulative Sum of Daily Price Incentive Payment</t>
  </si>
  <si>
    <t>Price</t>
  </si>
  <si>
    <t>Sum of Daily Linepack Incentive Payment</t>
  </si>
  <si>
    <t>Cumulative Sum of Daily Linepack Incentive Payment</t>
  </si>
  <si>
    <t>Linepack</t>
  </si>
  <si>
    <t>Trades</t>
  </si>
  <si>
    <t>Number of Buys</t>
  </si>
  <si>
    <t>Number of Sells</t>
  </si>
  <si>
    <t>Number of Days (Buys)</t>
  </si>
  <si>
    <t>Number of Days (Sells)</t>
  </si>
  <si>
    <t>Average Monthly PPM (%)</t>
  </si>
  <si>
    <t>Min PPM (%)</t>
  </si>
  <si>
    <t>Max PPM (%)</t>
  </si>
  <si>
    <t>PPM Target (%)</t>
  </si>
  <si>
    <t>Average Monthly LPM (mcm)</t>
  </si>
  <si>
    <t>Min LPM (mcm)</t>
  </si>
  <si>
    <t>Max LPM (mcm)</t>
  </si>
  <si>
    <t>LPM Target (mcm)</t>
  </si>
  <si>
    <t>Volume of Buys (GWh)</t>
  </si>
  <si>
    <t>Volume of Sells (GWh)</t>
  </si>
  <si>
    <t>Sell Min Price (p/therm)</t>
  </si>
  <si>
    <t>Sell Max Price (p/therm)</t>
  </si>
  <si>
    <t>Buy Min Price (p/therm)</t>
  </si>
  <si>
    <t>Buy Max Price (p/therm)</t>
  </si>
  <si>
    <t>Demand Forecasting</t>
  </si>
  <si>
    <t>issued by National Grid Gas.</t>
  </si>
  <si>
    <t xml:space="preserve">There are now 2 separate incentives under Demand Forecasting, with an additional scheme measuring </t>
  </si>
  <si>
    <t>the accuracy of the forecasts issued at 2, 3, 4 and 5 days ahead supplementing the existing day ahead</t>
  </si>
  <si>
    <t>scheme.</t>
  </si>
  <si>
    <t>Day Ahead</t>
  </si>
  <si>
    <t>Forecasting error (mcm)</t>
  </si>
  <si>
    <t>D2 to D5</t>
  </si>
  <si>
    <t>Performance Measure:- Demand Forecasting Error (mcm/d)</t>
  </si>
  <si>
    <t>In respect of the Day Ahead scheme, in 2013/14, National Grid Gas has</t>
  </si>
  <si>
    <t>an incentive target of an annual average absolute forecast error of</t>
  </si>
  <si>
    <t>8.5 mcm with an adjustment for the level of short cycle storage injection</t>
  </si>
  <si>
    <t xml:space="preserve">capability (to take account of the unpredictability of demand from short </t>
  </si>
  <si>
    <t>cycle storage sites, the target is adjusted in proportion to the additional</t>
  </si>
  <si>
    <t>injection capability at these sites). This adjustment revises the day ahead</t>
  </si>
  <si>
    <t xml:space="preserve">target absolute error of 8.5 mcm up an additional 1 mcm, therefore the </t>
  </si>
  <si>
    <t>maximum Day Ahead target absolute demand forecasting error for 2013/14</t>
  </si>
  <si>
    <t>In respect of the D-2 to D-5 scheme, in 2013/14 National Grid Gas has an</t>
  </si>
  <si>
    <t>incentive target of an annual average absolute forecast error of 16 mcm.</t>
  </si>
  <si>
    <t>There is no adjustment for the level of short cycle storage injection capability</t>
  </si>
  <si>
    <t>The Day Ahead incentive has been set for 8 years, commencing 01 April 2013,</t>
  </si>
  <si>
    <t>and the D-2 to D-5 scheme has been set for 2 years commencing 01 April 2013.</t>
  </si>
  <si>
    <t xml:space="preserve">is 9.5 mcm. The incentive payment is capped at £10m and collared at -£1.5m. </t>
  </si>
  <si>
    <t>for this incentive. The incentive payment is capped at £10m, and collared at</t>
  </si>
  <si>
    <t xml:space="preserve"> -£1m.</t>
  </si>
  <si>
    <t>Day Ahead Scheme</t>
  </si>
  <si>
    <t>D-2 to D-5 Scheme</t>
  </si>
  <si>
    <t>Demand Forecasting - Day Ahead and D-2 to D-5</t>
  </si>
  <si>
    <t>maintenance impacting customers at direct exit connections from the NTS.</t>
  </si>
  <si>
    <t>To enable customers to make any necessary arrangements, National Grid Gas is required to provide</t>
  </si>
  <si>
    <t xml:space="preserve">advance notice of it's intention to call maintenance days in the form of a maintenance plan. This </t>
  </si>
  <si>
    <t>incentive is made up of 2 schemes incentivising the minimisation of changes initiated by National Grid</t>
  </si>
  <si>
    <t>Gas to the plan and minimisation of the use of maintenance days to perform the required maintenance.</t>
  </si>
  <si>
    <t>Number of Maintenance Days</t>
  </si>
  <si>
    <t>Days</t>
  </si>
  <si>
    <t>£m</t>
  </si>
  <si>
    <t>Changes to Maintenance Days</t>
  </si>
  <si>
    <t>Number of Changes</t>
  </si>
  <si>
    <t xml:space="preserve">Performance Measure - Number of Maintenance Days and Changes </t>
  </si>
  <si>
    <t>Initiated by National Grid Gas to the Maintenance Plan.</t>
  </si>
  <si>
    <t>In respect of the Changes Scheme, in 2013/14 the target number of</t>
  </si>
  <si>
    <t xml:space="preserve">Maintenance Days subject to change initiated by National Grid Gas is </t>
  </si>
  <si>
    <t>equal to 14.5% of the Maintenance Days workload throughout the year.</t>
  </si>
  <si>
    <t>If the actual number of days changed is equal to the target, then incentive</t>
  </si>
  <si>
    <t xml:space="preserve">revenue is zero. If the actual number of days changed is less than the </t>
  </si>
  <si>
    <t>target then a payment of £50,000 per change below target is accrued up to</t>
  </si>
  <si>
    <t xml:space="preserve">a scheme cap of £0.5m. If the actual number of days changed exceeds the </t>
  </si>
  <si>
    <t>target then a penalty of £50,000 per change in excess of the target is</t>
  </si>
  <si>
    <t>accrued to a scheme collar of -£0.5m.</t>
  </si>
  <si>
    <t xml:space="preserve">The Use of Days scheme incentivises National Grid Gas to minimise the </t>
  </si>
  <si>
    <t>number of Maintenance Days it uses to undertake in-line inspections</t>
  </si>
  <si>
    <t>and valve operations. In 2013/14 National Grid Gas has an annual incentive</t>
  </si>
  <si>
    <t xml:space="preserve">target (in days) comprised of the sum of benchmark durations.  If the actual </t>
  </si>
  <si>
    <t>number of Maintenance Days used for these activities is equal to the target,</t>
  </si>
  <si>
    <t xml:space="preserve"> then incentive revenue is zero. If the actual number of Maintenance Days used</t>
  </si>
  <si>
    <t xml:space="preserve">  is less than the target then National Grid Gas receives a payment of £20,000 per</t>
  </si>
  <si>
    <t xml:space="preserve"> day below the target up to a scheme cap of £1m. If the actual number of</t>
  </si>
  <si>
    <t xml:space="preserve"> Maintenance Days used exceeds the target then National Grid Gas accrues a </t>
  </si>
  <si>
    <t>penalty  of £20,000 per day in excess of the target up to a scheme collar of -£1m.</t>
  </si>
  <si>
    <t>Changes Scheme</t>
  </si>
  <si>
    <t>Use of Days Scheme</t>
  </si>
  <si>
    <t>Residual Balancing - Price</t>
  </si>
  <si>
    <t>Residual Balancing - Linepack</t>
  </si>
  <si>
    <t>Demand Forecasting - Day Ahead</t>
  </si>
  <si>
    <t>Demand Forecasting - D2 to D5</t>
  </si>
  <si>
    <t>Maintenance - Changes to Maintenance Plan</t>
  </si>
  <si>
    <t>Maintenance - Days of Maintenance Used</t>
  </si>
  <si>
    <t>any changes between opening and closing NTS linepack over a gas day (i.e.</t>
  </si>
  <si>
    <t>Weighted Average Forecast Error Target</t>
  </si>
  <si>
    <t>Average</t>
  </si>
  <si>
    <t>1.5 Consultation Documents and Responses</t>
  </si>
  <si>
    <t xml:space="preserve">The above link opens a page on the National Grid website that contains any current System Operator Incentive Consultation Documents and any responses </t>
  </si>
  <si>
    <t>incentivised against during the relevant quarter in operating the gas transmission system.</t>
  </si>
  <si>
    <t>difference between opening and closing NTS Linepack over a Gas Day.</t>
  </si>
  <si>
    <t xml:space="preserve">Gas Trades, divided by SAP (System Average Price). For LPM, the absolute </t>
  </si>
  <si>
    <t>Vented), National Grid Gas is subject to a penalty of approximately £1,302,</t>
  </si>
  <si>
    <t xml:space="preserve">equivalent to £100,000 for every 77 tonnes vented above the target. As a </t>
  </si>
  <si>
    <t>Incentive Cost - Target Cost (£m)</t>
  </si>
  <si>
    <t/>
  </si>
  <si>
    <t>Scheme Purpose</t>
  </si>
  <si>
    <t>The purpose of this scheme is to incentivise an efficient overall cost of shrinkage through efficient</t>
  </si>
  <si>
    <t>The purpose of this scheme is to incentivise an efficient overall cost of System Operator Constraint</t>
  </si>
  <si>
    <t xml:space="preserve">The purpose of this scheme is to incentivise the daily balancing of supply and demand whilst  </t>
  </si>
  <si>
    <t>The purpose of this scheme is to incentivise improvements in the accuracy of the Demand Forecasts</t>
  </si>
  <si>
    <t>The purpose of this scheme is to incentivise the efficient planning and execution of network</t>
  </si>
  <si>
    <t>The purpose of this scheme is to encourage National Grid Gas to consider the environment when</t>
  </si>
  <si>
    <t>Supporting Data (Electricity)</t>
  </si>
  <si>
    <t>Total</t>
  </si>
  <si>
    <t xml:space="preserve">Days Changed </t>
  </si>
  <si>
    <t>7 Month Average Change Target *</t>
  </si>
  <si>
    <t xml:space="preserve">7 Month Average Days Target </t>
  </si>
  <si>
    <t>* Target number of days changed is 14.5% of the total maintenance Days in the plan.</t>
  </si>
  <si>
    <t>Maintenance Period</t>
  </si>
  <si>
    <t>Average Monthly Days Used/Forecasted</t>
  </si>
  <si>
    <t>Average Forecast Error</t>
  </si>
  <si>
    <t>Venting volumes rose in winter due to increased compressor usage to transport gas to meet higher demands. In Q3 2013/14, vented volumes totalled approximately 1100 tonnes.</t>
  </si>
  <si>
    <t>The weighted average forecast error for both incentives remained below their respective targets in October and November. A rise in forecasting error for both incentives was observed in December. A significant proportion of this error can be attributed to the Christmas period, with considerable uncertainty over demand. Changeable weather patterns during December also impacted demand forecasting.</t>
  </si>
  <si>
    <t xml:space="preserve">Maintenance day changes are currently zero against a full year target of 6.23. Our full year forecast is £0.31m profit as a result of improved data flow and planning processes.  Maintenance days called to date are 31 against a target of 72.3 giving a forecast profit for days used of £0.83m. This is due to the improved use of bundling with customer outages and the re-evaluation of maintenance practices.  </t>
  </si>
  <si>
    <t>Q3 2013-2014 (October 2013 to December 2013)</t>
  </si>
  <si>
    <t>The chart shows the monthly cumulative Constraint Management operational performance measure.  The end of Q3 performance for 2013/14 is a revenue of £1,500,700.</t>
  </si>
  <si>
    <t xml:space="preserve">The end of December position NTS Shrinkage incentive costs are £72.6m  compared to a target of £71.2m
</t>
  </si>
  <si>
    <t>Cumulative Net Constraint Management Costs (£m)</t>
  </si>
  <si>
    <t>Over Q3 2013/14, the average price performance measure (0.9%) and linepack measure (1.8mcm) were both better than the respective target profit of £283k.</t>
  </si>
</sst>
</file>

<file path=xl/styles.xml><?xml version="1.0" encoding="utf-8"?>
<styleSheet xmlns="http://schemas.openxmlformats.org/spreadsheetml/2006/main">
  <numFmts count="8">
    <numFmt numFmtId="6" formatCode="&quot;£&quot;#,##0;[Red]\-&quot;£&quot;#,##0"/>
    <numFmt numFmtId="164" formatCode="0.0_ ;[Red]\-0.0\ "/>
    <numFmt numFmtId="165" formatCode="#,##0_ ;[Red]\-#,##0\ "/>
    <numFmt numFmtId="166" formatCode="#,##0.0_ ;[Red]\-#,##0.0\ "/>
    <numFmt numFmtId="167" formatCode="0_ ;[Red]\-0\ "/>
    <numFmt numFmtId="168" formatCode="0.0%"/>
    <numFmt numFmtId="169" formatCode="0.0"/>
    <numFmt numFmtId="170" formatCode="#,##0.0"/>
  </numFmts>
  <fonts count="43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24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color indexed="12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0"/>
      <name val="Calibri"/>
      <family val="2"/>
    </font>
    <font>
      <sz val="12"/>
      <color indexed="8"/>
      <name val="Calibri"/>
      <family val="2"/>
    </font>
    <font>
      <sz val="11"/>
      <name val="Calibri"/>
      <family val="2"/>
    </font>
    <font>
      <sz val="24"/>
      <color theme="9" tint="-0.249977111117893"/>
      <name val="Calibri"/>
      <family val="2"/>
    </font>
    <font>
      <sz val="24"/>
      <color theme="3" tint="0.39997558519241921"/>
      <name val="Calibri"/>
      <family val="2"/>
    </font>
    <font>
      <sz val="24"/>
      <color theme="5" tint="-0.249977111117893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24"/>
      <color theme="6" tint="-0.249977111117893"/>
      <name val="Calibri"/>
      <family val="2"/>
    </font>
    <font>
      <b/>
      <sz val="24"/>
      <color theme="7" tint="-0.249977111117893"/>
      <name val="Calibri"/>
      <family val="2"/>
    </font>
    <font>
      <b/>
      <sz val="11"/>
      <name val="Calibri"/>
      <family val="2"/>
      <scheme val="minor"/>
    </font>
    <font>
      <b/>
      <sz val="16"/>
      <color theme="7" tint="-0.249977111117893"/>
      <name val="Calibri"/>
      <family val="2"/>
    </font>
    <font>
      <b/>
      <sz val="16"/>
      <color theme="5" tint="-0.249977111117893"/>
      <name val="Calibri"/>
      <family val="2"/>
    </font>
    <font>
      <b/>
      <sz val="16"/>
      <color theme="3" tint="0.39997558519241921"/>
      <name val="Calibri"/>
      <family val="2"/>
    </font>
    <font>
      <b/>
      <sz val="11"/>
      <color theme="1" tint="0.34998626667073579"/>
      <name val="Calibri"/>
      <family val="2"/>
    </font>
    <font>
      <sz val="11"/>
      <color theme="1" tint="0.34998626667073579"/>
      <name val="Calibri"/>
      <family val="2"/>
      <scheme val="minor"/>
    </font>
    <font>
      <b/>
      <sz val="16"/>
      <color theme="9" tint="-0.249977111117893"/>
      <name val="Calibri"/>
      <family val="2"/>
    </font>
    <font>
      <b/>
      <sz val="16"/>
      <color theme="6" tint="-0.249977111117893"/>
      <name val="Calibri"/>
      <family val="2"/>
    </font>
    <font>
      <b/>
      <sz val="14"/>
      <color theme="3" tint="0.39997558519241921"/>
      <name val="Calibri"/>
      <family val="2"/>
    </font>
    <font>
      <b/>
      <sz val="14"/>
      <color theme="5" tint="-0.249977111117893"/>
      <name val="Calibri"/>
      <family val="2"/>
    </font>
    <font>
      <b/>
      <sz val="14"/>
      <color theme="7" tint="-0.249977111117893"/>
      <name val="Calibri"/>
      <family val="2"/>
    </font>
    <font>
      <b/>
      <sz val="16"/>
      <color theme="0" tint="-0.499984740745262"/>
      <name val="Calibri"/>
      <family val="2"/>
    </font>
    <font>
      <b/>
      <sz val="24"/>
      <color theme="0" tint="-0.499984740745262"/>
      <name val="Calibri"/>
      <family val="2"/>
    </font>
    <font>
      <b/>
      <sz val="14"/>
      <color theme="0" tint="-0.499984740745262"/>
      <name val="Calibri"/>
      <family val="2"/>
    </font>
    <font>
      <b/>
      <sz val="14"/>
      <color theme="6" tint="-0.249977111117893"/>
      <name val="Calibri"/>
      <family val="2"/>
    </font>
    <font>
      <b/>
      <sz val="14"/>
      <color theme="9" tint="-0.249977111117893"/>
      <name val="Calibri"/>
      <family val="2"/>
    </font>
    <font>
      <b/>
      <u/>
      <sz val="14"/>
      <color theme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5" tint="-0.24994659260841701"/>
      </left>
      <right/>
      <top style="thin">
        <color theme="5" tint="-0.24994659260841701"/>
      </top>
      <bottom/>
      <diagonal/>
    </border>
    <border>
      <left/>
      <right/>
      <top style="thin">
        <color theme="5" tint="-0.24994659260841701"/>
      </top>
      <bottom/>
      <diagonal/>
    </border>
    <border>
      <left/>
      <right style="thin">
        <color theme="5" tint="-0.24994659260841701"/>
      </right>
      <top style="thin">
        <color theme="5" tint="-0.24994659260841701"/>
      </top>
      <bottom/>
      <diagonal/>
    </border>
    <border>
      <left style="thin">
        <color theme="5" tint="-0.24994659260841701"/>
      </left>
      <right/>
      <top/>
      <bottom/>
      <diagonal/>
    </border>
    <border>
      <left/>
      <right style="thin">
        <color theme="5" tint="-0.24994659260841701"/>
      </right>
      <top/>
      <bottom/>
      <diagonal/>
    </border>
    <border>
      <left style="thin">
        <color theme="5" tint="-0.24994659260841701"/>
      </left>
      <right/>
      <top/>
      <bottom style="thin">
        <color theme="5" tint="-0.24994659260841701"/>
      </bottom>
      <diagonal/>
    </border>
    <border>
      <left/>
      <right/>
      <top/>
      <bottom style="thin">
        <color theme="5" tint="-0.24994659260841701"/>
      </bottom>
      <diagonal/>
    </border>
    <border>
      <left/>
      <right style="thin">
        <color theme="5" tint="-0.24994659260841701"/>
      </right>
      <top/>
      <bottom style="thin">
        <color theme="5" tint="-0.24994659260841701"/>
      </bottom>
      <diagonal/>
    </border>
    <border>
      <left style="thin">
        <color theme="3" tint="0.39994506668294322"/>
      </left>
      <right/>
      <top style="thin">
        <color theme="3" tint="0.39994506668294322"/>
      </top>
      <bottom/>
      <diagonal/>
    </border>
    <border>
      <left/>
      <right/>
      <top style="thin">
        <color theme="3" tint="0.39994506668294322"/>
      </top>
      <bottom/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/>
      <top/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theme="3" tint="0.39994506668294322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/>
      <diagonal/>
    </border>
    <border>
      <left/>
      <right/>
      <top style="thin">
        <color theme="7" tint="-0.24994659260841701"/>
      </top>
      <bottom/>
      <diagonal/>
    </border>
    <border>
      <left/>
      <right style="thin">
        <color theme="7" tint="-0.24994659260841701"/>
      </right>
      <top style="thin">
        <color theme="7" tint="-0.24994659260841701"/>
      </top>
      <bottom/>
      <diagonal/>
    </border>
    <border>
      <left style="thin">
        <color theme="7" tint="-0.24994659260841701"/>
      </left>
      <right/>
      <top/>
      <bottom/>
      <diagonal/>
    </border>
    <border>
      <left/>
      <right style="thin">
        <color theme="7" tint="-0.24994659260841701"/>
      </right>
      <top/>
      <bottom/>
      <diagonal/>
    </border>
    <border>
      <left style="thin">
        <color theme="7" tint="-0.24994659260841701"/>
      </left>
      <right/>
      <top/>
      <bottom style="thin">
        <color theme="7" tint="-0.24994659260841701"/>
      </bottom>
      <diagonal/>
    </border>
    <border>
      <left/>
      <right/>
      <top/>
      <bottom style="thin">
        <color theme="7" tint="-0.24994659260841701"/>
      </bottom>
      <diagonal/>
    </border>
    <border>
      <left/>
      <right style="thin">
        <color theme="7" tint="-0.24994659260841701"/>
      </right>
      <top/>
      <bottom style="thin">
        <color theme="7" tint="-0.2499465926084170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/>
      <diagonal/>
    </border>
    <border>
      <left/>
      <right/>
      <top style="thin">
        <color theme="6" tint="-0.24994659260841701"/>
      </top>
      <bottom/>
      <diagonal/>
    </border>
    <border>
      <left/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/>
      <top/>
      <bottom/>
      <diagonal/>
    </border>
    <border>
      <left/>
      <right style="thin">
        <color theme="6" tint="-0.24994659260841701"/>
      </right>
      <top/>
      <bottom/>
      <diagonal/>
    </border>
    <border>
      <left style="thin">
        <color theme="6" tint="-0.24994659260841701"/>
      </left>
      <right/>
      <top/>
      <bottom style="thin">
        <color theme="6" tint="-0.24994659260841701"/>
      </bottom>
      <diagonal/>
    </border>
    <border>
      <left/>
      <right/>
      <top/>
      <bottom style="thin">
        <color theme="6" tint="-0.24994659260841701"/>
      </bottom>
      <diagonal/>
    </border>
    <border>
      <left/>
      <right style="thin">
        <color theme="6" tint="-0.24994659260841701"/>
      </right>
      <top/>
      <bottom style="thin">
        <color theme="6" tint="-0.2499465926084170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11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2" borderId="0" xfId="0" applyNumberFormat="1" applyFill="1"/>
    <xf numFmtId="165" fontId="0" fillId="2" borderId="0" xfId="0" applyNumberFormat="1" applyFill="1"/>
    <xf numFmtId="166" fontId="0" fillId="2" borderId="0" xfId="0" applyNumberFormat="1" applyFill="1"/>
    <xf numFmtId="1" fontId="0" fillId="2" borderId="0" xfId="0" applyNumberFormat="1" applyFill="1"/>
    <xf numFmtId="168" fontId="0" fillId="2" borderId="0" xfId="0" applyNumberFormat="1" applyFill="1"/>
    <xf numFmtId="0" fontId="2" fillId="3" borderId="0" xfId="0" applyFont="1" applyFill="1"/>
    <xf numFmtId="0" fontId="0" fillId="3" borderId="0" xfId="0" applyFill="1"/>
    <xf numFmtId="0" fontId="3" fillId="3" borderId="0" xfId="0" applyFont="1" applyFill="1" applyAlignment="1">
      <alignment horizontal="left"/>
    </xf>
    <xf numFmtId="0" fontId="3" fillId="3" borderId="0" xfId="0" applyFont="1" applyFill="1"/>
    <xf numFmtId="0" fontId="4" fillId="3" borderId="0" xfId="0" applyFont="1" applyFill="1"/>
    <xf numFmtId="0" fontId="0" fillId="3" borderId="4" xfId="0" applyFill="1" applyBorder="1"/>
    <xf numFmtId="0" fontId="0" fillId="3" borderId="2" xfId="0" applyFill="1" applyBorder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9" fontId="0" fillId="3" borderId="1" xfId="0" applyNumberFormat="1" applyFill="1" applyBorder="1" applyAlignment="1">
      <alignment horizontal="center" vertical="center"/>
    </xf>
    <xf numFmtId="0" fontId="6" fillId="3" borderId="0" xfId="0" applyFont="1" applyFill="1"/>
    <xf numFmtId="0" fontId="0" fillId="3" borderId="0" xfId="0" applyFill="1" applyBorder="1"/>
    <xf numFmtId="0" fontId="11" fillId="3" borderId="0" xfId="0" applyFont="1" applyFill="1"/>
    <xf numFmtId="0" fontId="12" fillId="3" borderId="0" xfId="0" applyFont="1" applyFill="1"/>
    <xf numFmtId="0" fontId="14" fillId="3" borderId="0" xfId="0" applyFont="1" applyFill="1" applyBorder="1"/>
    <xf numFmtId="0" fontId="14" fillId="3" borderId="0" xfId="0" applyFont="1" applyFill="1"/>
    <xf numFmtId="17" fontId="10" fillId="4" borderId="1" xfId="0" applyNumberFormat="1" applyFont="1" applyFill="1" applyBorder="1" applyAlignment="1">
      <alignment horizontal="center"/>
    </xf>
    <xf numFmtId="0" fontId="13" fillId="3" borderId="0" xfId="0" applyFont="1" applyFill="1"/>
    <xf numFmtId="0" fontId="0" fillId="3" borderId="0" xfId="0" applyFont="1" applyFill="1"/>
    <xf numFmtId="0" fontId="15" fillId="3" borderId="0" xfId="0" applyFont="1" applyFill="1"/>
    <xf numFmtId="0" fontId="0" fillId="3" borderId="0" xfId="0" applyFill="1" applyBorder="1" applyAlignment="1">
      <alignment wrapText="1"/>
    </xf>
    <xf numFmtId="17" fontId="0" fillId="3" borderId="0" xfId="0" applyNumberFormat="1" applyFill="1" applyBorder="1"/>
    <xf numFmtId="164" fontId="0" fillId="3" borderId="1" xfId="0" applyNumberFormat="1" applyFill="1" applyBorder="1" applyAlignment="1">
      <alignment horizontal="center" vertical="center"/>
    </xf>
    <xf numFmtId="0" fontId="0" fillId="3" borderId="0" xfId="0" applyFill="1" applyBorder="1" applyAlignment="1"/>
    <xf numFmtId="0" fontId="0" fillId="3" borderId="0" xfId="0" applyFill="1" applyBorder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/>
    </xf>
    <xf numFmtId="2" fontId="0" fillId="3" borderId="0" xfId="0" applyNumberFormat="1" applyFill="1" applyBorder="1" applyAlignment="1">
      <alignment horizontal="center" vertical="center"/>
    </xf>
    <xf numFmtId="6" fontId="0" fillId="3" borderId="0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/>
    </xf>
    <xf numFmtId="0" fontId="0" fillId="3" borderId="8" xfId="0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NumberFormat="1" applyFill="1"/>
    <xf numFmtId="1" fontId="0" fillId="3" borderId="1" xfId="0" applyNumberFormat="1" applyFill="1" applyBorder="1" applyAlignment="1">
      <alignment horizontal="center" vertical="center" wrapText="1"/>
    </xf>
    <xf numFmtId="170" fontId="0" fillId="3" borderId="1" xfId="0" applyNumberFormat="1" applyFill="1" applyBorder="1" applyAlignment="1">
      <alignment horizontal="center" vertical="center" wrapText="1"/>
    </xf>
    <xf numFmtId="169" fontId="0" fillId="3" borderId="1" xfId="0" applyNumberFormat="1" applyFill="1" applyBorder="1" applyAlignment="1">
      <alignment horizontal="center" vertical="center" wrapText="1"/>
    </xf>
    <xf numFmtId="0" fontId="0" fillId="2" borderId="0" xfId="0" applyFill="1"/>
    <xf numFmtId="2" fontId="0" fillId="5" borderId="1" xfId="0" applyNumberFormat="1" applyFon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164" fontId="18" fillId="5" borderId="1" xfId="0" applyNumberFormat="1" applyFont="1" applyFill="1" applyBorder="1" applyAlignment="1">
      <alignment horizontal="center" vertical="center"/>
    </xf>
    <xf numFmtId="1" fontId="18" fillId="5" borderId="1" xfId="0" applyNumberFormat="1" applyFont="1" applyFill="1" applyBorder="1" applyAlignment="1">
      <alignment horizontal="center" vertical="center" wrapText="1"/>
    </xf>
    <xf numFmtId="170" fontId="18" fillId="5" borderId="1" xfId="0" applyNumberFormat="1" applyFont="1" applyFill="1" applyBorder="1" applyAlignment="1">
      <alignment horizontal="center" vertical="center" wrapText="1"/>
    </xf>
    <xf numFmtId="169" fontId="18" fillId="5" borderId="1" xfId="0" applyNumberFormat="1" applyFont="1" applyFill="1" applyBorder="1" applyAlignment="1">
      <alignment horizontal="center" vertical="center" wrapText="1"/>
    </xf>
    <xf numFmtId="1" fontId="18" fillId="5" borderId="1" xfId="0" applyNumberFormat="1" applyFont="1" applyFill="1" applyBorder="1" applyAlignment="1">
      <alignment horizontal="center" vertical="center" wrapText="1"/>
    </xf>
    <xf numFmtId="169" fontId="18" fillId="5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6" fontId="0" fillId="3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1" fillId="3" borderId="0" xfId="0" applyFont="1" applyFill="1"/>
    <xf numFmtId="164" fontId="0" fillId="3" borderId="1" xfId="0" applyNumberFormat="1" applyFill="1" applyBorder="1" applyAlignment="1">
      <alignment horizontal="center" vertical="center"/>
    </xf>
    <xf numFmtId="167" fontId="0" fillId="3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19" fillId="3" borderId="0" xfId="0" applyFont="1" applyFill="1"/>
    <xf numFmtId="0" fontId="20" fillId="3" borderId="0" xfId="0" applyFont="1" applyFill="1"/>
    <xf numFmtId="0" fontId="21" fillId="3" borderId="0" xfId="0" applyFont="1" applyFill="1"/>
    <xf numFmtId="0" fontId="22" fillId="3" borderId="0" xfId="0" applyFont="1" applyFill="1"/>
    <xf numFmtId="0" fontId="23" fillId="3" borderId="0" xfId="0" applyFont="1" applyFill="1"/>
    <xf numFmtId="17" fontId="10" fillId="6" borderId="1" xfId="0" applyNumberFormat="1" applyFont="1" applyFill="1" applyBorder="1" applyAlignment="1">
      <alignment horizontal="center" vertical="center" wrapText="1"/>
    </xf>
    <xf numFmtId="17" fontId="10" fillId="6" borderId="8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24" fillId="3" borderId="0" xfId="0" applyFont="1" applyFill="1"/>
    <xf numFmtId="0" fontId="25" fillId="3" borderId="0" xfId="0" applyFont="1" applyFill="1"/>
    <xf numFmtId="17" fontId="16" fillId="7" borderId="1" xfId="0" applyNumberFormat="1" applyFont="1" applyFill="1" applyBorder="1" applyAlignment="1">
      <alignment horizontal="center"/>
    </xf>
    <xf numFmtId="17" fontId="16" fillId="7" borderId="8" xfId="0" applyNumberFormat="1" applyFont="1" applyFill="1" applyBorder="1" applyAlignment="1">
      <alignment horizontal="center"/>
    </xf>
    <xf numFmtId="0" fontId="16" fillId="7" borderId="1" xfId="0" applyFont="1" applyFill="1" applyBorder="1" applyAlignment="1">
      <alignment horizontal="left" vertical="center" wrapText="1" readingOrder="1"/>
    </xf>
    <xf numFmtId="0" fontId="10" fillId="8" borderId="1" xfId="0" applyFont="1" applyFill="1" applyBorder="1" applyAlignment="1">
      <alignment wrapText="1"/>
    </xf>
    <xf numFmtId="17" fontId="10" fillId="8" borderId="1" xfId="0" applyNumberFormat="1" applyFont="1" applyFill="1" applyBorder="1" applyAlignment="1">
      <alignment horizontal="center"/>
    </xf>
    <xf numFmtId="0" fontId="23" fillId="10" borderId="1" xfId="0" applyFont="1" applyFill="1" applyBorder="1" applyAlignment="1">
      <alignment horizontal="left" vertical="center" wrapText="1"/>
    </xf>
    <xf numFmtId="0" fontId="23" fillId="10" borderId="0" xfId="0" applyFont="1" applyFill="1" applyAlignment="1">
      <alignment horizontal="left" vertical="center" wrapText="1"/>
    </xf>
    <xf numFmtId="0" fontId="23" fillId="10" borderId="8" xfId="0" applyFont="1" applyFill="1" applyBorder="1" applyAlignment="1">
      <alignment horizontal="left" vertical="center" wrapText="1"/>
    </xf>
    <xf numFmtId="17" fontId="10" fillId="11" borderId="1" xfId="0" applyNumberFormat="1" applyFont="1" applyFill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0" fontId="10" fillId="11" borderId="1" xfId="0" applyFont="1" applyFill="1" applyBorder="1" applyAlignment="1">
      <alignment vertical="center" wrapText="1"/>
    </xf>
    <xf numFmtId="0" fontId="23" fillId="9" borderId="1" xfId="0" applyFont="1" applyFill="1" applyBorder="1" applyAlignment="1">
      <alignment vertical="center" wrapText="1"/>
    </xf>
    <xf numFmtId="0" fontId="23" fillId="12" borderId="1" xfId="0" applyFont="1" applyFill="1" applyBorder="1" applyAlignment="1">
      <alignment horizontal="left" vertical="center" wrapText="1"/>
    </xf>
    <xf numFmtId="0" fontId="27" fillId="3" borderId="0" xfId="0" applyFont="1" applyFill="1"/>
    <xf numFmtId="0" fontId="0" fillId="3" borderId="1" xfId="0" applyFill="1" applyBorder="1" applyAlignment="1">
      <alignment horizontal="center" vertical="center"/>
    </xf>
    <xf numFmtId="0" fontId="0" fillId="3" borderId="0" xfId="0" applyFill="1"/>
    <xf numFmtId="0" fontId="28" fillId="3" borderId="0" xfId="0" applyFont="1" applyFill="1"/>
    <xf numFmtId="0" fontId="29" fillId="3" borderId="0" xfId="0" applyFont="1" applyFill="1"/>
    <xf numFmtId="0" fontId="10" fillId="8" borderId="1" xfId="0" applyFont="1" applyFill="1" applyBorder="1" applyAlignment="1">
      <alignment horizontal="left" vertical="center" wrapText="1"/>
    </xf>
    <xf numFmtId="17" fontId="10" fillId="8" borderId="1" xfId="0" applyNumberFormat="1" applyFont="1" applyFill="1" applyBorder="1" applyAlignment="1">
      <alignment horizontal="center" vertical="center"/>
    </xf>
    <xf numFmtId="17" fontId="23" fillId="10" borderId="1" xfId="0" applyNumberFormat="1" applyFont="1" applyFill="1" applyBorder="1" applyAlignment="1">
      <alignment horizontal="center"/>
    </xf>
    <xf numFmtId="0" fontId="23" fillId="13" borderId="1" xfId="0" applyFont="1" applyFill="1" applyBorder="1" applyAlignment="1">
      <alignment horizontal="left" vertical="center" wrapText="1"/>
    </xf>
    <xf numFmtId="0" fontId="0" fillId="14" borderId="1" xfId="0" applyFill="1" applyBorder="1" applyAlignment="1">
      <alignment horizontal="center" vertical="center"/>
    </xf>
    <xf numFmtId="169" fontId="0" fillId="14" borderId="1" xfId="0" applyNumberForma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top" wrapText="1"/>
    </xf>
    <xf numFmtId="0" fontId="17" fillId="5" borderId="0" xfId="0" applyFont="1" applyFill="1" applyBorder="1" applyAlignment="1">
      <alignment horizontal="left" vertical="top" wrapText="1"/>
    </xf>
    <xf numFmtId="0" fontId="32" fillId="3" borderId="0" xfId="0" applyFont="1" applyFill="1"/>
    <xf numFmtId="0" fontId="33" fillId="3" borderId="0" xfId="0" applyFont="1" applyFill="1"/>
    <xf numFmtId="0" fontId="34" fillId="3" borderId="0" xfId="0" applyFont="1" applyFill="1"/>
    <xf numFmtId="0" fontId="35" fillId="3" borderId="0" xfId="0" applyFont="1" applyFill="1"/>
    <xf numFmtId="0" fontId="36" fillId="3" borderId="0" xfId="0" applyFont="1" applyFill="1"/>
    <xf numFmtId="0" fontId="37" fillId="3" borderId="0" xfId="0" applyFont="1" applyFill="1"/>
    <xf numFmtId="0" fontId="37" fillId="3" borderId="0" xfId="0" applyFont="1" applyFill="1" applyBorder="1"/>
    <xf numFmtId="0" fontId="39" fillId="3" borderId="0" xfId="0" applyFont="1" applyFill="1"/>
    <xf numFmtId="0" fontId="40" fillId="3" borderId="0" xfId="0" applyFont="1" applyFill="1"/>
    <xf numFmtId="0" fontId="41" fillId="3" borderId="0" xfId="0" applyFont="1" applyFill="1"/>
    <xf numFmtId="0" fontId="5" fillId="3" borderId="0" xfId="1" applyFont="1" applyFill="1" applyAlignment="1">
      <alignment horizontal="left"/>
    </xf>
    <xf numFmtId="0" fontId="42" fillId="3" borderId="0" xfId="1" applyFont="1" applyFill="1" applyAlignment="1">
      <alignment horizontal="left"/>
    </xf>
    <xf numFmtId="0" fontId="11" fillId="3" borderId="49" xfId="0" applyFont="1" applyFill="1" applyBorder="1" applyAlignment="1">
      <alignment horizontal="left" vertical="top" wrapText="1"/>
    </xf>
    <xf numFmtId="0" fontId="11" fillId="3" borderId="50" xfId="0" applyFont="1" applyFill="1" applyBorder="1" applyAlignment="1">
      <alignment horizontal="left" vertical="top" wrapText="1"/>
    </xf>
    <xf numFmtId="0" fontId="11" fillId="3" borderId="51" xfId="0" applyFont="1" applyFill="1" applyBorder="1" applyAlignment="1">
      <alignment horizontal="left" vertical="top" wrapText="1"/>
    </xf>
    <xf numFmtId="0" fontId="11" fillId="3" borderId="52" xfId="0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left" vertical="top" wrapText="1"/>
    </xf>
    <xf numFmtId="0" fontId="11" fillId="3" borderId="53" xfId="0" applyFont="1" applyFill="1" applyBorder="1" applyAlignment="1">
      <alignment horizontal="left" vertical="top" wrapText="1"/>
    </xf>
    <xf numFmtId="0" fontId="11" fillId="3" borderId="54" xfId="0" applyFont="1" applyFill="1" applyBorder="1" applyAlignment="1">
      <alignment horizontal="left" vertical="top" wrapText="1"/>
    </xf>
    <xf numFmtId="0" fontId="11" fillId="3" borderId="55" xfId="0" applyFont="1" applyFill="1" applyBorder="1" applyAlignment="1">
      <alignment horizontal="left" vertical="top" wrapText="1"/>
    </xf>
    <xf numFmtId="0" fontId="11" fillId="3" borderId="56" xfId="0" applyFont="1" applyFill="1" applyBorder="1" applyAlignment="1">
      <alignment horizontal="left" vertical="top" wrapText="1"/>
    </xf>
    <xf numFmtId="0" fontId="17" fillId="5" borderId="17" xfId="0" applyFont="1" applyFill="1" applyBorder="1" applyAlignment="1">
      <alignment horizontal="left" vertical="top" wrapText="1"/>
    </xf>
    <xf numFmtId="0" fontId="17" fillId="5" borderId="18" xfId="0" applyFont="1" applyFill="1" applyBorder="1" applyAlignment="1">
      <alignment horizontal="left" vertical="top" wrapText="1"/>
    </xf>
    <xf numFmtId="0" fontId="17" fillId="5" borderId="19" xfId="0" applyFont="1" applyFill="1" applyBorder="1" applyAlignment="1">
      <alignment horizontal="left" vertical="top" wrapText="1"/>
    </xf>
    <xf numFmtId="0" fontId="17" fillId="5" borderId="20" xfId="0" applyFont="1" applyFill="1" applyBorder="1" applyAlignment="1">
      <alignment horizontal="left" vertical="top" wrapText="1"/>
    </xf>
    <xf numFmtId="0" fontId="17" fillId="5" borderId="0" xfId="0" applyFont="1" applyFill="1" applyBorder="1" applyAlignment="1">
      <alignment horizontal="left" vertical="top" wrapText="1"/>
    </xf>
    <xf numFmtId="0" fontId="17" fillId="5" borderId="21" xfId="0" applyFont="1" applyFill="1" applyBorder="1" applyAlignment="1">
      <alignment horizontal="left" vertical="top" wrapText="1"/>
    </xf>
    <xf numFmtId="0" fontId="17" fillId="5" borderId="22" xfId="0" applyFont="1" applyFill="1" applyBorder="1" applyAlignment="1">
      <alignment horizontal="left" vertical="top" wrapText="1"/>
    </xf>
    <xf numFmtId="0" fontId="17" fillId="5" borderId="23" xfId="0" applyFont="1" applyFill="1" applyBorder="1" applyAlignment="1">
      <alignment horizontal="left" vertical="top" wrapText="1"/>
    </xf>
    <xf numFmtId="0" fontId="17" fillId="5" borderId="24" xfId="0" applyFont="1" applyFill="1" applyBorder="1" applyAlignment="1">
      <alignment horizontal="left" vertical="top" wrapText="1"/>
    </xf>
    <xf numFmtId="0" fontId="17" fillId="5" borderId="9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left" vertical="top" wrapText="1"/>
    </xf>
    <xf numFmtId="0" fontId="17" fillId="5" borderId="11" xfId="0" applyFont="1" applyFill="1" applyBorder="1" applyAlignment="1">
      <alignment horizontal="left" vertical="top" wrapText="1"/>
    </xf>
    <xf numFmtId="0" fontId="17" fillId="5" borderId="12" xfId="0" applyFont="1" applyFill="1" applyBorder="1" applyAlignment="1">
      <alignment horizontal="left" vertical="top" wrapText="1"/>
    </xf>
    <xf numFmtId="0" fontId="17" fillId="5" borderId="13" xfId="0" applyFont="1" applyFill="1" applyBorder="1" applyAlignment="1">
      <alignment horizontal="left" vertical="top" wrapText="1"/>
    </xf>
    <xf numFmtId="0" fontId="17" fillId="5" borderId="14" xfId="0" applyFont="1" applyFill="1" applyBorder="1" applyAlignment="1">
      <alignment horizontal="left" vertical="top" wrapText="1"/>
    </xf>
    <xf numFmtId="0" fontId="17" fillId="5" borderId="15" xfId="0" applyFont="1" applyFill="1" applyBorder="1" applyAlignment="1">
      <alignment horizontal="left" vertical="top" wrapText="1"/>
    </xf>
    <xf numFmtId="0" fontId="17" fillId="5" borderId="16" xfId="0" applyFont="1" applyFill="1" applyBorder="1" applyAlignment="1">
      <alignment horizontal="left" vertical="top" wrapText="1"/>
    </xf>
    <xf numFmtId="0" fontId="11" fillId="3" borderId="41" xfId="0" applyFont="1" applyFill="1" applyBorder="1" applyAlignment="1">
      <alignment horizontal="left" vertical="top" wrapText="1"/>
    </xf>
    <xf numFmtId="0" fontId="11" fillId="3" borderId="42" xfId="0" applyFont="1" applyFill="1" applyBorder="1" applyAlignment="1">
      <alignment horizontal="left" vertical="top" wrapText="1"/>
    </xf>
    <xf numFmtId="0" fontId="11" fillId="3" borderId="43" xfId="0" applyFont="1" applyFill="1" applyBorder="1" applyAlignment="1">
      <alignment horizontal="left" vertical="top" wrapText="1"/>
    </xf>
    <xf numFmtId="0" fontId="11" fillId="3" borderId="44" xfId="0" applyFont="1" applyFill="1" applyBorder="1" applyAlignment="1">
      <alignment horizontal="left" vertical="top" wrapText="1"/>
    </xf>
    <xf numFmtId="0" fontId="11" fillId="3" borderId="45" xfId="0" applyFont="1" applyFill="1" applyBorder="1" applyAlignment="1">
      <alignment horizontal="left" vertical="top" wrapText="1"/>
    </xf>
    <xf numFmtId="0" fontId="11" fillId="3" borderId="46" xfId="0" applyFont="1" applyFill="1" applyBorder="1" applyAlignment="1">
      <alignment horizontal="left" vertical="top" wrapText="1"/>
    </xf>
    <xf numFmtId="0" fontId="11" fillId="3" borderId="47" xfId="0" applyFont="1" applyFill="1" applyBorder="1" applyAlignment="1">
      <alignment horizontal="left" vertical="top" wrapText="1"/>
    </xf>
    <xf numFmtId="0" fontId="11" fillId="3" borderId="48" xfId="0" applyFont="1" applyFill="1" applyBorder="1" applyAlignment="1">
      <alignment horizontal="left" vertical="top" wrapText="1"/>
    </xf>
    <xf numFmtId="0" fontId="11" fillId="3" borderId="25" xfId="0" applyFont="1" applyFill="1" applyBorder="1" applyAlignment="1">
      <alignment horizontal="left" vertical="top" wrapText="1"/>
    </xf>
    <xf numFmtId="0" fontId="11" fillId="3" borderId="26" xfId="0" applyFont="1" applyFill="1" applyBorder="1" applyAlignment="1">
      <alignment horizontal="left" vertical="top" wrapText="1"/>
    </xf>
    <xf numFmtId="0" fontId="11" fillId="3" borderId="27" xfId="0" applyFont="1" applyFill="1" applyBorder="1" applyAlignment="1">
      <alignment horizontal="left" vertical="top" wrapText="1"/>
    </xf>
    <xf numFmtId="0" fontId="11" fillId="3" borderId="28" xfId="0" applyFont="1" applyFill="1" applyBorder="1" applyAlignment="1">
      <alignment horizontal="left" vertical="top" wrapText="1"/>
    </xf>
    <xf numFmtId="0" fontId="11" fillId="3" borderId="29" xfId="0" applyFont="1" applyFill="1" applyBorder="1" applyAlignment="1">
      <alignment horizontal="left" vertical="top" wrapText="1"/>
    </xf>
    <xf numFmtId="0" fontId="11" fillId="3" borderId="30" xfId="0" applyFont="1" applyFill="1" applyBorder="1" applyAlignment="1">
      <alignment horizontal="left" vertical="top" wrapText="1"/>
    </xf>
    <xf numFmtId="0" fontId="11" fillId="3" borderId="31" xfId="0" applyFont="1" applyFill="1" applyBorder="1" applyAlignment="1">
      <alignment horizontal="left" vertical="top" wrapText="1"/>
    </xf>
    <xf numFmtId="0" fontId="11" fillId="3" borderId="32" xfId="0" applyFont="1" applyFill="1" applyBorder="1" applyAlignment="1">
      <alignment horizontal="left" vertical="top" wrapText="1"/>
    </xf>
    <xf numFmtId="0" fontId="11" fillId="3" borderId="33" xfId="0" applyFont="1" applyFill="1" applyBorder="1" applyAlignment="1">
      <alignment horizontal="left" vertical="top" wrapText="1"/>
    </xf>
    <xf numFmtId="0" fontId="11" fillId="3" borderId="34" xfId="0" applyFont="1" applyFill="1" applyBorder="1" applyAlignment="1">
      <alignment horizontal="left" vertical="top" wrapText="1"/>
    </xf>
    <xf numFmtId="0" fontId="11" fillId="3" borderId="35" xfId="0" applyFont="1" applyFill="1" applyBorder="1" applyAlignment="1">
      <alignment horizontal="left" vertical="top" wrapText="1"/>
    </xf>
    <xf numFmtId="0" fontId="11" fillId="3" borderId="36" xfId="0" applyFont="1" applyFill="1" applyBorder="1" applyAlignment="1">
      <alignment horizontal="left" vertical="top" wrapText="1"/>
    </xf>
    <xf numFmtId="0" fontId="11" fillId="3" borderId="37" xfId="0" applyFont="1" applyFill="1" applyBorder="1" applyAlignment="1">
      <alignment horizontal="left" vertical="top" wrapText="1"/>
    </xf>
    <xf numFmtId="0" fontId="11" fillId="3" borderId="38" xfId="0" applyFont="1" applyFill="1" applyBorder="1" applyAlignment="1">
      <alignment horizontal="left" vertical="top" wrapText="1"/>
    </xf>
    <xf numFmtId="0" fontId="11" fillId="3" borderId="39" xfId="0" applyFont="1" applyFill="1" applyBorder="1" applyAlignment="1">
      <alignment horizontal="left" vertical="top" wrapText="1"/>
    </xf>
    <xf numFmtId="0" fontId="11" fillId="3" borderId="40" xfId="0" applyFont="1" applyFill="1" applyBorder="1" applyAlignment="1">
      <alignment horizontal="left" vertical="top" wrapText="1"/>
    </xf>
    <xf numFmtId="0" fontId="3" fillId="5" borderId="9" xfId="0" applyFont="1" applyFill="1" applyBorder="1" applyAlignment="1">
      <alignment horizontal="left" vertical="top" wrapText="1"/>
    </xf>
    <xf numFmtId="0" fontId="3" fillId="5" borderId="10" xfId="0" applyFont="1" applyFill="1" applyBorder="1" applyAlignment="1">
      <alignment horizontal="left" vertical="top" wrapText="1"/>
    </xf>
    <xf numFmtId="0" fontId="3" fillId="5" borderId="11" xfId="0" applyFont="1" applyFill="1" applyBorder="1" applyAlignment="1">
      <alignment horizontal="left" vertical="top" wrapText="1"/>
    </xf>
    <xf numFmtId="0" fontId="3" fillId="5" borderId="12" xfId="0" applyFont="1" applyFill="1" applyBorder="1" applyAlignment="1">
      <alignment horizontal="left" vertical="top" wrapText="1"/>
    </xf>
    <xf numFmtId="0" fontId="3" fillId="5" borderId="0" xfId="0" applyFont="1" applyFill="1" applyBorder="1" applyAlignment="1">
      <alignment horizontal="left" vertical="top" wrapText="1"/>
    </xf>
    <xf numFmtId="0" fontId="3" fillId="5" borderId="13" xfId="0" applyFont="1" applyFill="1" applyBorder="1" applyAlignment="1">
      <alignment horizontal="left" vertical="top" wrapText="1"/>
    </xf>
    <xf numFmtId="0" fontId="3" fillId="5" borderId="14" xfId="0" applyFont="1" applyFill="1" applyBorder="1" applyAlignment="1">
      <alignment horizontal="left" vertical="top" wrapText="1"/>
    </xf>
    <xf numFmtId="0" fontId="3" fillId="5" borderId="15" xfId="0" applyFont="1" applyFill="1" applyBorder="1" applyAlignment="1">
      <alignment horizontal="left" vertical="top" wrapText="1"/>
    </xf>
    <xf numFmtId="0" fontId="3" fillId="5" borderId="16" xfId="0" applyFont="1" applyFill="1" applyBorder="1" applyAlignment="1">
      <alignment horizontal="left" vertical="top" wrapText="1"/>
    </xf>
    <xf numFmtId="0" fontId="3" fillId="5" borderId="17" xfId="0" applyFont="1" applyFill="1" applyBorder="1" applyAlignment="1">
      <alignment horizontal="left" vertical="top" wrapText="1"/>
    </xf>
    <xf numFmtId="0" fontId="3" fillId="5" borderId="18" xfId="0" applyFont="1" applyFill="1" applyBorder="1" applyAlignment="1">
      <alignment horizontal="left" vertical="top" wrapText="1"/>
    </xf>
    <xf numFmtId="0" fontId="3" fillId="5" borderId="19" xfId="0" applyFont="1" applyFill="1" applyBorder="1" applyAlignment="1">
      <alignment horizontal="left" vertical="top" wrapText="1"/>
    </xf>
    <xf numFmtId="0" fontId="3" fillId="5" borderId="20" xfId="0" applyFont="1" applyFill="1" applyBorder="1" applyAlignment="1">
      <alignment horizontal="left" vertical="top" wrapText="1"/>
    </xf>
    <xf numFmtId="0" fontId="3" fillId="5" borderId="21" xfId="0" applyFont="1" applyFill="1" applyBorder="1" applyAlignment="1">
      <alignment horizontal="left" vertical="top" wrapText="1"/>
    </xf>
    <xf numFmtId="0" fontId="3" fillId="5" borderId="22" xfId="0" applyFont="1" applyFill="1" applyBorder="1" applyAlignment="1">
      <alignment horizontal="left" vertical="top" wrapText="1"/>
    </xf>
    <xf numFmtId="0" fontId="3" fillId="5" borderId="23" xfId="0" applyFont="1" applyFill="1" applyBorder="1" applyAlignment="1">
      <alignment horizontal="left" vertical="top" wrapText="1"/>
    </xf>
    <xf numFmtId="0" fontId="3" fillId="5" borderId="24" xfId="0" applyFont="1" applyFill="1" applyBorder="1" applyAlignment="1">
      <alignment horizontal="left" vertical="top" wrapText="1"/>
    </xf>
    <xf numFmtId="0" fontId="26" fillId="13" borderId="1" xfId="0" applyFont="1" applyFill="1" applyBorder="1" applyAlignment="1">
      <alignment horizontal="center" vertical="center" textRotation="90"/>
    </xf>
    <xf numFmtId="0" fontId="26" fillId="10" borderId="5" xfId="0" applyFont="1" applyFill="1" applyBorder="1" applyAlignment="1">
      <alignment horizontal="center" vertical="center" textRotation="90"/>
    </xf>
    <xf numFmtId="0" fontId="26" fillId="10" borderId="6" xfId="0" applyFont="1" applyFill="1" applyBorder="1" applyAlignment="1">
      <alignment horizontal="center" vertical="center" textRotation="90"/>
    </xf>
    <xf numFmtId="0" fontId="26" fillId="10" borderId="7" xfId="0" applyFont="1" applyFill="1" applyBorder="1" applyAlignment="1">
      <alignment horizontal="center" vertical="center" textRotation="90"/>
    </xf>
    <xf numFmtId="0" fontId="13" fillId="3" borderId="25" xfId="0" applyFont="1" applyFill="1" applyBorder="1" applyAlignment="1">
      <alignment horizontal="left" vertical="top" wrapText="1"/>
    </xf>
    <xf numFmtId="0" fontId="13" fillId="3" borderId="26" xfId="0" applyFont="1" applyFill="1" applyBorder="1" applyAlignment="1">
      <alignment horizontal="left" vertical="top" wrapText="1"/>
    </xf>
    <xf numFmtId="0" fontId="13" fillId="3" borderId="27" xfId="0" applyFont="1" applyFill="1" applyBorder="1" applyAlignment="1">
      <alignment horizontal="left" vertical="top" wrapText="1"/>
    </xf>
    <xf numFmtId="0" fontId="13" fillId="3" borderId="28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13" fillId="3" borderId="29" xfId="0" applyFont="1" applyFill="1" applyBorder="1" applyAlignment="1">
      <alignment horizontal="left" vertical="top" wrapText="1"/>
    </xf>
    <xf numFmtId="0" fontId="13" fillId="3" borderId="30" xfId="0" applyFont="1" applyFill="1" applyBorder="1" applyAlignment="1">
      <alignment horizontal="left" vertical="top" wrapText="1"/>
    </xf>
    <xf numFmtId="0" fontId="13" fillId="3" borderId="31" xfId="0" applyFont="1" applyFill="1" applyBorder="1" applyAlignment="1">
      <alignment horizontal="left" vertical="top" wrapText="1"/>
    </xf>
    <xf numFmtId="0" fontId="13" fillId="3" borderId="32" xfId="0" applyFont="1" applyFill="1" applyBorder="1" applyAlignment="1">
      <alignment horizontal="left" vertical="top" wrapText="1"/>
    </xf>
    <xf numFmtId="0" fontId="26" fillId="9" borderId="1" xfId="0" applyFont="1" applyFill="1" applyBorder="1" applyAlignment="1">
      <alignment horizontal="center" vertical="center" textRotation="90" wrapText="1"/>
    </xf>
    <xf numFmtId="0" fontId="9" fillId="11" borderId="1" xfId="0" applyFont="1" applyFill="1" applyBorder="1" applyAlignment="1">
      <alignment horizontal="center" vertical="center" textRotation="90" wrapText="1"/>
    </xf>
    <xf numFmtId="0" fontId="13" fillId="3" borderId="33" xfId="0" applyFont="1" applyFill="1" applyBorder="1" applyAlignment="1">
      <alignment horizontal="left" vertical="top" wrapText="1"/>
    </xf>
    <xf numFmtId="0" fontId="13" fillId="3" borderId="34" xfId="0" applyFont="1" applyFill="1" applyBorder="1" applyAlignment="1">
      <alignment horizontal="left" vertical="top" wrapText="1"/>
    </xf>
    <xf numFmtId="0" fontId="13" fillId="3" borderId="35" xfId="0" applyFont="1" applyFill="1" applyBorder="1" applyAlignment="1">
      <alignment horizontal="left" vertical="top" wrapText="1"/>
    </xf>
    <xf numFmtId="0" fontId="13" fillId="3" borderId="36" xfId="0" applyFont="1" applyFill="1" applyBorder="1" applyAlignment="1">
      <alignment horizontal="left" vertical="top" wrapText="1"/>
    </xf>
    <xf numFmtId="0" fontId="13" fillId="3" borderId="37" xfId="0" applyFont="1" applyFill="1" applyBorder="1" applyAlignment="1">
      <alignment horizontal="left" vertical="top" wrapText="1"/>
    </xf>
    <xf numFmtId="0" fontId="13" fillId="3" borderId="38" xfId="0" applyFont="1" applyFill="1" applyBorder="1" applyAlignment="1">
      <alignment horizontal="left" vertical="top" wrapText="1"/>
    </xf>
    <xf numFmtId="0" fontId="13" fillId="3" borderId="39" xfId="0" applyFont="1" applyFill="1" applyBorder="1" applyAlignment="1">
      <alignment horizontal="left" vertical="top" wrapText="1"/>
    </xf>
    <xf numFmtId="0" fontId="13" fillId="3" borderId="40" xfId="0" applyFont="1" applyFill="1" applyBorder="1" applyAlignment="1">
      <alignment horizontal="left" vertical="top" wrapText="1"/>
    </xf>
    <xf numFmtId="0" fontId="26" fillId="12" borderId="1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horizontal="center" vertical="center" textRotation="90" wrapText="1"/>
    </xf>
    <xf numFmtId="0" fontId="38" fillId="3" borderId="0" xfId="0" applyFont="1" applyFill="1" applyAlignment="1">
      <alignment horizontal="left"/>
    </xf>
    <xf numFmtId="0" fontId="6" fillId="3" borderId="3" xfId="0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3" borderId="4" xfId="0" applyFill="1" applyBorder="1" applyAlignment="1"/>
    <xf numFmtId="0" fontId="30" fillId="3" borderId="0" xfId="0" applyFont="1" applyFill="1" applyAlignment="1">
      <alignment horizontal="center"/>
    </xf>
    <xf numFmtId="0" fontId="3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400"/>
            </a:pPr>
            <a:r>
              <a:rPr lang="en-US" sz="1400"/>
              <a:t>Constraint Management - Performance Measure Chart</a:t>
            </a:r>
          </a:p>
        </c:rich>
      </c:tx>
      <c:layout>
        <c:manualLayout>
          <c:xMode val="edge"/>
          <c:yMode val="edge"/>
          <c:x val="0.16065939126030299"/>
          <c:y val="3.57143790849673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413013327921031"/>
          <c:y val="0.14132908496732169"/>
          <c:w val="0.82881384886002296"/>
          <c:h val="0.57088366013071901"/>
        </c:manualLayout>
      </c:layout>
      <c:barChart>
        <c:barDir val="col"/>
        <c:grouping val="clustered"/>
        <c:ser>
          <c:idx val="0"/>
          <c:order val="0"/>
          <c:tx>
            <c:strRef>
              <c:f>'3_Constraint_Management'!$B$55</c:f>
              <c:strCache>
                <c:ptCount val="1"/>
                <c:pt idx="0">
                  <c:v>Cumulative Net Constraint Management Costs (£m)</c:v>
                </c:pt>
              </c:strCache>
            </c:strRef>
          </c:tx>
          <c:cat>
            <c:numRef>
              <c:f>'3_Constraint_Management'!$C$54:$N$54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'3_Constraint_Management'!$C$55:$N$55</c:f>
              <c:numCache>
                <c:formatCode>0.00</c:formatCode>
                <c:ptCount val="12"/>
                <c:pt idx="0">
                  <c:v>-0.24276700000000001</c:v>
                </c:pt>
                <c:pt idx="1">
                  <c:v>-0.40686800000000001</c:v>
                </c:pt>
                <c:pt idx="2">
                  <c:v>-0.55776700000000001</c:v>
                </c:pt>
                <c:pt idx="3">
                  <c:v>-0.66775399999999996</c:v>
                </c:pt>
                <c:pt idx="4">
                  <c:v>-0.80343299999999995</c:v>
                </c:pt>
                <c:pt idx="5">
                  <c:v>-0.94212899999999999</c:v>
                </c:pt>
                <c:pt idx="6">
                  <c:v>-1.1227910000000001</c:v>
                </c:pt>
                <c:pt idx="7">
                  <c:v>-1.319779</c:v>
                </c:pt>
                <c:pt idx="8">
                  <c:v>-1.5006999999999999</c:v>
                </c:pt>
              </c:numCache>
            </c:numRef>
          </c:val>
        </c:ser>
        <c:axId val="133347584"/>
        <c:axId val="138477568"/>
      </c:barChart>
      <c:dateAx>
        <c:axId val="133347584"/>
        <c:scaling>
          <c:orientation val="minMax"/>
        </c:scaling>
        <c:axPos val="b"/>
        <c:numFmt formatCode="mmm\-yy" sourceLinked="1"/>
        <c:tickLblPos val="low"/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138477568"/>
        <c:crosses val="autoZero"/>
        <c:auto val="1"/>
        <c:lblOffset val="100"/>
      </c:dateAx>
      <c:valAx>
        <c:axId val="13847756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Costs £m</a:t>
                </a:r>
              </a:p>
            </c:rich>
          </c:tx>
          <c:layout>
            <c:manualLayout>
              <c:xMode val="edge"/>
              <c:yMode val="edge"/>
              <c:x val="1.245230363304242E-2"/>
              <c:y val="0.39948039215686543"/>
            </c:manualLayout>
          </c:layout>
          <c:spPr>
            <a:noFill/>
            <a:ln w="25400">
              <a:noFill/>
            </a:ln>
          </c:spPr>
        </c:title>
        <c:numFmt formatCode="0.00;[Red]0.00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3334758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3958958333333341"/>
          <c:y val="0.901788235294121"/>
          <c:w val="0.5812507611122345"/>
          <c:h val="7.1428779031747089E-2"/>
        </c:manualLayout>
      </c:layout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spPr>
    <a:noFill/>
    <a:ln w="38100" cap="flat" cmpd="sng" algn="ctr">
      <a:solidFill>
        <a:schemeClr val="accent2">
          <a:shade val="95000"/>
          <a:satMod val="105000"/>
        </a:schemeClr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400"/>
            </a:pPr>
            <a:r>
              <a:rPr lang="en-GB" sz="1400"/>
              <a:t>Constraint Management - Scheme Parameters</a:t>
            </a:r>
          </a:p>
        </c:rich>
      </c:tx>
      <c:layout>
        <c:manualLayout>
          <c:xMode val="edge"/>
          <c:yMode val="edge"/>
          <c:x val="0.19945503472222381"/>
          <c:y val="1.517962962962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5580717808280632E-2"/>
          <c:y val="0.13905325443787081"/>
          <c:w val="0.86863397244772478"/>
          <c:h val="0.70611439842209078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chemeClr val="accent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Graph_Data!$B$6:$B$18</c:f>
              <c:numCache>
                <c:formatCode>0.0_ ;[Red]\-0.0\ </c:formatCode>
                <c:ptCount val="13"/>
                <c:pt idx="0">
                  <c:v>50</c:v>
                </c:pt>
                <c:pt idx="1">
                  <c:v>40</c:v>
                </c:pt>
                <c:pt idx="2">
                  <c:v>20</c:v>
                </c:pt>
                <c:pt idx="3">
                  <c:v>10</c:v>
                </c:pt>
                <c:pt idx="4">
                  <c:v>0</c:v>
                </c:pt>
                <c:pt idx="5">
                  <c:v>-10</c:v>
                </c:pt>
                <c:pt idx="6">
                  <c:v>-20</c:v>
                </c:pt>
                <c:pt idx="7">
                  <c:v>-30</c:v>
                </c:pt>
                <c:pt idx="8">
                  <c:v>-40</c:v>
                </c:pt>
                <c:pt idx="9">
                  <c:v>-50</c:v>
                </c:pt>
                <c:pt idx="10">
                  <c:v>-60</c:v>
                </c:pt>
                <c:pt idx="11">
                  <c:v>-70</c:v>
                </c:pt>
                <c:pt idx="12">
                  <c:v>-80</c:v>
                </c:pt>
              </c:numCache>
            </c:numRef>
          </c:xVal>
          <c:yVal>
            <c:numRef>
              <c:f>Graph_Data!$C$6:$C$18</c:f>
              <c:numCache>
                <c:formatCode>0.0_ ;[Red]\-0.0\ </c:formatCode>
                <c:ptCount val="13"/>
                <c:pt idx="0">
                  <c:v>-10.823839999999999</c:v>
                </c:pt>
                <c:pt idx="1">
                  <c:v>-6.3878399999999989</c:v>
                </c:pt>
                <c:pt idx="2">
                  <c:v>2.4841600000000006</c:v>
                </c:pt>
                <c:pt idx="3">
                  <c:v>6.920160000000001</c:v>
                </c:pt>
                <c:pt idx="4">
                  <c:v>11.356160000000001</c:v>
                </c:pt>
                <c:pt idx="5">
                  <c:v>15.792160000000001</c:v>
                </c:pt>
                <c:pt idx="6">
                  <c:v>20.228159999999999</c:v>
                </c:pt>
                <c:pt idx="7">
                  <c:v>23.3</c:v>
                </c:pt>
                <c:pt idx="8">
                  <c:v>23.3</c:v>
                </c:pt>
                <c:pt idx="9">
                  <c:v>23.3</c:v>
                </c:pt>
                <c:pt idx="10">
                  <c:v>23.3</c:v>
                </c:pt>
                <c:pt idx="11">
                  <c:v>23.3</c:v>
                </c:pt>
                <c:pt idx="12">
                  <c:v>23.3</c:v>
                </c:pt>
              </c:numCache>
            </c:numRef>
          </c:yVal>
        </c:ser>
        <c:axId val="141030528"/>
        <c:axId val="141032448"/>
      </c:scatterChart>
      <c:valAx>
        <c:axId val="141030528"/>
        <c:scaling>
          <c:orientation val="minMax"/>
          <c:max val="50"/>
          <c:min val="-40"/>
        </c:scaling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GB"/>
                  <a:t>Costs (£m)</a:t>
                </a:r>
              </a:p>
            </c:rich>
          </c:tx>
          <c:layout>
            <c:manualLayout>
              <c:xMode val="edge"/>
              <c:yMode val="edge"/>
              <c:x val="0.42487482638889218"/>
              <c:y val="0.89679333333333622"/>
            </c:manualLayout>
          </c:layout>
          <c:spPr>
            <a:noFill/>
            <a:ln w="25400">
              <a:noFill/>
            </a:ln>
          </c:spPr>
        </c:title>
        <c:numFmt formatCode="0;[Red]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41032448"/>
        <c:crosses val="autoZero"/>
        <c:crossBetween val="midCat"/>
        <c:majorUnit val="10"/>
      </c:valAx>
      <c:valAx>
        <c:axId val="141032448"/>
        <c:scaling>
          <c:orientation val="minMax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GB"/>
                  <a:t>Incentive ( Loss ) / Profit (£m)</a:t>
                </a:r>
              </a:p>
            </c:rich>
          </c:tx>
          <c:layout>
            <c:manualLayout>
              <c:xMode val="edge"/>
              <c:yMode val="edge"/>
              <c:x val="1.8720659722222324E-2"/>
              <c:y val="0.15591037037037198"/>
            </c:manualLayout>
          </c:layout>
          <c:spPr>
            <a:noFill/>
            <a:ln w="25400">
              <a:noFill/>
            </a:ln>
          </c:spPr>
        </c:title>
        <c:numFmt formatCode="#,##0;[Red]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41030528"/>
        <c:crossesAt val="0"/>
        <c:crossBetween val="midCat"/>
        <c:majorUnit val="10"/>
        <c:minorUnit val="10"/>
      </c:valAx>
      <c:spPr>
        <a:solidFill>
          <a:srgbClr val="FFFFFF"/>
        </a:solidFill>
        <a:ln w="3175">
          <a:solidFill>
            <a:srgbClr val="969696"/>
          </a:solidFill>
          <a:prstDash val="solid"/>
        </a:ln>
      </c:spPr>
    </c:plotArea>
    <c:plotVisOnly val="1"/>
    <c:dispBlanksAs val="gap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accent2">
          <a:shade val="95000"/>
          <a:satMod val="105000"/>
        </a:schemeClr>
      </a:solidFill>
      <a:prstDash val="solid"/>
    </a:ln>
    <a:effectLst>
      <a:glow rad="101600">
        <a:schemeClr val="accent2">
          <a:satMod val="175000"/>
          <a:alpha val="40000"/>
        </a:schemeClr>
      </a:glo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 alignWithMargins="0"/>
    <c:pageMargins b="1" l="0.75000000000000488" r="0.75000000000000488" t="1" header="0.5" footer="0.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200"/>
            </a:pPr>
            <a:r>
              <a:rPr lang="en-US" sz="1200"/>
              <a:t>Constraint Management - Performance Measure Chart</a:t>
            </a:r>
          </a:p>
        </c:rich>
      </c:tx>
      <c:layout>
        <c:manualLayout>
          <c:xMode val="edge"/>
          <c:yMode val="edge"/>
          <c:x val="0.21212142857871738"/>
          <c:y val="3.57143895158736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413013327921026"/>
          <c:y val="0.14132908496732158"/>
          <c:w val="0.82881384886002296"/>
          <c:h val="0.57088366013071901"/>
        </c:manualLayout>
      </c:layout>
      <c:barChart>
        <c:barDir val="col"/>
        <c:grouping val="clustered"/>
        <c:ser>
          <c:idx val="0"/>
          <c:order val="0"/>
          <c:tx>
            <c:strRef>
              <c:f>'3_Constraint_Management'!$B$55</c:f>
              <c:strCache>
                <c:ptCount val="1"/>
                <c:pt idx="0">
                  <c:v>Cumulative Net Constraint Management Costs (£m)</c:v>
                </c:pt>
              </c:strCache>
            </c:strRef>
          </c:tx>
          <c:cat>
            <c:numRef>
              <c:f>'3_Constraint_Management'!$C$54:$N$54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'3_Constraint_Management'!$C$55:$N$55</c:f>
              <c:numCache>
                <c:formatCode>0.00</c:formatCode>
                <c:ptCount val="12"/>
                <c:pt idx="0">
                  <c:v>-0.24276700000000001</c:v>
                </c:pt>
                <c:pt idx="1">
                  <c:v>-0.40686800000000001</c:v>
                </c:pt>
                <c:pt idx="2">
                  <c:v>-0.55776700000000001</c:v>
                </c:pt>
                <c:pt idx="3">
                  <c:v>-0.66775399999999996</c:v>
                </c:pt>
                <c:pt idx="4">
                  <c:v>-0.80343299999999995</c:v>
                </c:pt>
                <c:pt idx="5">
                  <c:v>-0.94212899999999999</c:v>
                </c:pt>
                <c:pt idx="6">
                  <c:v>-1.1227910000000001</c:v>
                </c:pt>
                <c:pt idx="7">
                  <c:v>-1.319779</c:v>
                </c:pt>
                <c:pt idx="8">
                  <c:v>-1.5006999999999999</c:v>
                </c:pt>
              </c:numCache>
            </c:numRef>
          </c:val>
        </c:ser>
        <c:axId val="140917376"/>
        <c:axId val="140935552"/>
      </c:barChart>
      <c:dateAx>
        <c:axId val="140917376"/>
        <c:scaling>
          <c:orientation val="minMax"/>
        </c:scaling>
        <c:axPos val="b"/>
        <c:numFmt formatCode="mmm\-yy" sourceLinked="1"/>
        <c:tickLblPos val="low"/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140935552"/>
        <c:crosses val="autoZero"/>
        <c:auto val="1"/>
        <c:lblOffset val="100"/>
      </c:dateAx>
      <c:valAx>
        <c:axId val="14093555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endParaRPr lang="en-US"/>
              </a:p>
              <a:p>
                <a:pPr>
                  <a:defRPr lang="en-US"/>
                </a:pPr>
                <a:r>
                  <a:rPr lang="en-US"/>
                  <a:t>Costs</a:t>
                </a:r>
                <a:r>
                  <a:rPr lang="en-US" baseline="0"/>
                  <a:t> </a:t>
                </a:r>
                <a:r>
                  <a:rPr lang="en-US"/>
                  <a:t>£m</a:t>
                </a:r>
              </a:p>
            </c:rich>
          </c:tx>
          <c:layout>
            <c:manualLayout>
              <c:xMode val="edge"/>
              <c:yMode val="edge"/>
              <c:x val="1.7121642649347161E-3"/>
              <c:y val="0.39948039215686426"/>
            </c:manualLayout>
          </c:layout>
          <c:spPr>
            <a:noFill/>
            <a:ln w="25400">
              <a:noFill/>
            </a:ln>
          </c:spPr>
        </c:title>
        <c:numFmt formatCode="0.00;[Red]0.00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4091737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3958958333333341"/>
          <c:y val="0.90178823529412078"/>
          <c:w val="0.58125076111223506"/>
          <c:h val="7.1428779031747089E-2"/>
        </c:manualLayout>
      </c:layout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spPr>
    <a:noFill/>
    <a:ln w="38100" cap="flat" cmpd="sng" algn="ctr">
      <a:solidFill>
        <a:schemeClr val="accent2">
          <a:shade val="95000"/>
          <a:satMod val="105000"/>
        </a:schemeClr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GB" sz="1200"/>
            </a:pPr>
            <a:r>
              <a:rPr lang="en-US" sz="1200"/>
              <a:t>Shrinkage - Performance Measure Chart</a:t>
            </a:r>
          </a:p>
        </c:rich>
      </c:tx>
      <c:layout>
        <c:manualLayout>
          <c:xMode val="edge"/>
          <c:yMode val="edge"/>
          <c:x val="0.29149600694444694"/>
          <c:y val="4.13336601307190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334288194444445"/>
          <c:y val="0.133609477124183"/>
          <c:w val="0.84911458333333334"/>
          <c:h val="0.5843539215686242"/>
        </c:manualLayout>
      </c:layout>
      <c:barChart>
        <c:barDir val="col"/>
        <c:grouping val="clustered"/>
        <c:ser>
          <c:idx val="1"/>
          <c:order val="0"/>
          <c:tx>
            <c:v>Cumulative Total Incentive Costs</c:v>
          </c:tx>
          <c:spPr>
            <a:solidFill>
              <a:schemeClr val="accent1">
                <a:lumMod val="75000"/>
              </a:schemeClr>
            </a:solidFill>
          </c:spPr>
          <c:cat>
            <c:numRef>
              <c:f>'4_Shrinkage'!$C$55:$O$55</c:f>
              <c:numCache>
                <c:formatCode>mmm\-yy</c:formatCode>
                <c:ptCount val="13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'4_Shrinkage'!$C$57:$N$57</c:f>
              <c:numCache>
                <c:formatCode>0.0_ ;[Red]\-0.0\ </c:formatCode>
                <c:ptCount val="12"/>
                <c:pt idx="0">
                  <c:v>11.820017323097241</c:v>
                </c:pt>
                <c:pt idx="1">
                  <c:v>18.975463669376417</c:v>
                </c:pt>
                <c:pt idx="2">
                  <c:v>26.691127920137575</c:v>
                </c:pt>
                <c:pt idx="3">
                  <c:v>34.612493897524459</c:v>
                </c:pt>
                <c:pt idx="4">
                  <c:v>37.676245249056564</c:v>
                </c:pt>
                <c:pt idx="5">
                  <c:v>43.659755058381208</c:v>
                </c:pt>
                <c:pt idx="6">
                  <c:v>50.935273907674784</c:v>
                </c:pt>
                <c:pt idx="7">
                  <c:v>61.405148962152332</c:v>
                </c:pt>
                <c:pt idx="8">
                  <c:v>72.61581887027053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141379456"/>
        <c:axId val="141380992"/>
      </c:barChart>
      <c:lineChart>
        <c:grouping val="standard"/>
        <c:ser>
          <c:idx val="3"/>
          <c:order val="1"/>
          <c:tx>
            <c:strRef>
              <c:f>'4_Shrinkage'!$B$59</c:f>
              <c:strCache>
                <c:ptCount val="1"/>
                <c:pt idx="0">
                  <c:v>Cumulative Shrinkage Cost Incentive Target (£m)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cat>
            <c:numRef>
              <c:f>'4_Shrinkage'!$C$55:$N$55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'4_Shrinkage'!$C$59:$K$59</c:f>
              <c:numCache>
                <c:formatCode>0.0_ ;[Red]\-0.0\ </c:formatCode>
                <c:ptCount val="9"/>
                <c:pt idx="0">
                  <c:v>11.900180042176169</c:v>
                </c:pt>
                <c:pt idx="1">
                  <c:v>19.118373439929353</c:v>
                </c:pt>
                <c:pt idx="2">
                  <c:v>26.548956081857369</c:v>
                </c:pt>
                <c:pt idx="3">
                  <c:v>34.316273475739663</c:v>
                </c:pt>
                <c:pt idx="4">
                  <c:v>37.281315054414826</c:v>
                </c:pt>
                <c:pt idx="5">
                  <c:v>43.130748504678593</c:v>
                </c:pt>
                <c:pt idx="6">
                  <c:v>49.931172672603886</c:v>
                </c:pt>
                <c:pt idx="7">
                  <c:v>60.195199960758494</c:v>
                </c:pt>
                <c:pt idx="8">
                  <c:v>71.219082362410305</c:v>
                </c:pt>
              </c:numCache>
            </c:numRef>
          </c:val>
        </c:ser>
        <c:marker val="1"/>
        <c:axId val="141379456"/>
        <c:axId val="141380992"/>
      </c:lineChart>
      <c:dateAx>
        <c:axId val="141379456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GB"/>
            </a:pPr>
            <a:endParaRPr lang="en-US"/>
          </a:p>
        </c:txPr>
        <c:crossAx val="141380992"/>
        <c:crosses val="autoZero"/>
        <c:auto val="1"/>
        <c:lblOffset val="100"/>
      </c:dateAx>
      <c:valAx>
        <c:axId val="1413809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US"/>
                  <a:t>£m</a:t>
                </a:r>
              </a:p>
            </c:rich>
          </c:tx>
          <c:layout>
            <c:manualLayout>
              <c:xMode val="edge"/>
              <c:yMode val="edge"/>
              <c:x val="8.8194444444445273E-3"/>
              <c:y val="0.37763202614379077"/>
            </c:manualLayout>
          </c:layout>
          <c:spPr>
            <a:noFill/>
            <a:ln w="25400">
              <a:noFill/>
            </a:ln>
          </c:spPr>
        </c:title>
        <c:numFmt formatCode="0.0_ ;[Red]\-0.0\ " sourceLinked="1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41379456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b"/>
      <c:layout/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</c:chart>
  <c:spPr>
    <a:ln w="38100">
      <a:solidFill>
        <a:srgbClr val="4BACC6">
          <a:shade val="95000"/>
          <a:satMod val="105000"/>
        </a:srgbClr>
      </a:solidFill>
    </a:ln>
    <a:effectLst/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GB" sz="1200"/>
            </a:pPr>
            <a:r>
              <a:rPr lang="en-US" sz="1200"/>
              <a:t>Shrinkage Gas - Cumulative Volume Outturn vs Target</a:t>
            </a:r>
          </a:p>
        </c:rich>
      </c:tx>
      <c:layout>
        <c:manualLayout>
          <c:xMode val="edge"/>
          <c:yMode val="edge"/>
          <c:x val="0.22421874999999999"/>
          <c:y val="3.4044117647058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13703125"/>
          <c:y val="0.13570326797385618"/>
          <c:w val="0.80851049868766356"/>
          <c:h val="0.58692777777777749"/>
        </c:manualLayout>
      </c:layout>
      <c:barChart>
        <c:barDir val="col"/>
        <c:grouping val="clustered"/>
        <c:ser>
          <c:idx val="1"/>
          <c:order val="0"/>
          <c:tx>
            <c:strRef>
              <c:f>'4_Shrinkage'!$B$84</c:f>
              <c:strCache>
                <c:ptCount val="1"/>
                <c:pt idx="0">
                  <c:v>Cumulative Outturn (GWh)</c:v>
                </c:pt>
              </c:strCache>
            </c:strRef>
          </c:tx>
          <c:cat>
            <c:numRef>
              <c:f>'4_Shrinkage'!$C$82:$N$82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'4_Shrinkage'!$C$84:$N$84</c:f>
              <c:numCache>
                <c:formatCode>0</c:formatCode>
                <c:ptCount val="12"/>
                <c:pt idx="0">
                  <c:v>497.19365599999986</c:v>
                </c:pt>
                <c:pt idx="1">
                  <c:v>800.02046499999983</c:v>
                </c:pt>
                <c:pt idx="2">
                  <c:v>1131.8949349999998</c:v>
                </c:pt>
                <c:pt idx="3">
                  <c:v>1475.1313499999999</c:v>
                </c:pt>
                <c:pt idx="4">
                  <c:v>1600.2483189999998</c:v>
                </c:pt>
                <c:pt idx="5">
                  <c:v>1855.5810809999998</c:v>
                </c:pt>
                <c:pt idx="6">
                  <c:v>2131.058329</c:v>
                </c:pt>
                <c:pt idx="7">
                  <c:v>2553.8414330000001</c:v>
                </c:pt>
                <c:pt idx="8">
                  <c:v>3002.6652410000002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141169024"/>
        <c:axId val="141170944"/>
      </c:barChart>
      <c:lineChart>
        <c:grouping val="standard"/>
        <c:ser>
          <c:idx val="4"/>
          <c:order val="1"/>
          <c:tx>
            <c:strRef>
              <c:f>'4_Shrinkage'!$B$87</c:f>
              <c:strCache>
                <c:ptCount val="1"/>
                <c:pt idx="0">
                  <c:v>Cumulative Target Volumes (GWh)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x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cat>
            <c:numRef>
              <c:f>'4_Shrinkage'!$C$82:$N$82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'4_Shrinkage'!$C$87:$K$87</c:f>
              <c:numCache>
                <c:formatCode>0</c:formatCode>
                <c:ptCount val="9"/>
                <c:pt idx="0">
                  <c:v>290.34065934065933</c:v>
                </c:pt>
                <c:pt idx="1">
                  <c:v>590.35934065934066</c:v>
                </c:pt>
                <c:pt idx="2">
                  <c:v>880.7</c:v>
                </c:pt>
                <c:pt idx="3">
                  <c:v>1162.9684782608695</c:v>
                </c:pt>
                <c:pt idx="4">
                  <c:v>1445.2369565217389</c:v>
                </c:pt>
                <c:pt idx="5">
                  <c:v>1718.3999999999996</c:v>
                </c:pt>
                <c:pt idx="6">
                  <c:v>2040.4293478260868</c:v>
                </c:pt>
                <c:pt idx="7">
                  <c:v>2352.070652173913</c:v>
                </c:pt>
                <c:pt idx="8">
                  <c:v>2674.1000000000004</c:v>
                </c:pt>
              </c:numCache>
            </c:numRef>
          </c:val>
        </c:ser>
        <c:marker val="1"/>
        <c:axId val="141169024"/>
        <c:axId val="141170944"/>
      </c:lineChart>
      <c:dateAx>
        <c:axId val="141169024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GB"/>
            </a:pPr>
            <a:endParaRPr lang="en-US"/>
          </a:p>
        </c:txPr>
        <c:crossAx val="141170944"/>
        <c:crosses val="autoZero"/>
        <c:auto val="1"/>
        <c:lblOffset val="100"/>
      </c:dateAx>
      <c:valAx>
        <c:axId val="14117094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US"/>
                  <a:t>GWh</a:t>
                </a:r>
              </a:p>
            </c:rich>
          </c:tx>
          <c:layout>
            <c:manualLayout>
              <c:xMode val="edge"/>
              <c:yMode val="edge"/>
              <c:x val="1.1986111111111206E-2"/>
              <c:y val="0.3922290849673218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41169024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r"/>
      <c:layout>
        <c:manualLayout>
          <c:xMode val="edge"/>
          <c:yMode val="edge"/>
          <c:x val="0.17508680555555553"/>
          <c:y val="0.89371732026143758"/>
          <c:w val="0.70506944444444464"/>
          <c:h val="8.3333333333333343E-2"/>
        </c:manualLayout>
      </c:layout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</c:chart>
  <c:spPr>
    <a:ln w="38100">
      <a:solidFill>
        <a:srgbClr val="4BACC6">
          <a:shade val="95000"/>
          <a:satMod val="105000"/>
        </a:srgbClr>
      </a:solidFill>
    </a:ln>
    <a:effectLst/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GB" sz="1200"/>
            </a:pPr>
            <a:r>
              <a:rPr lang="en-US" sz="1200"/>
              <a:t>Shrinkage Price - Traded WAP (Weighted Average Price)</a:t>
            </a:r>
          </a:p>
        </c:rich>
      </c:tx>
      <c:layout>
        <c:manualLayout>
          <c:xMode val="edge"/>
          <c:yMode val="edge"/>
          <c:x val="0.18541666666666737"/>
          <c:y val="3.81944444444444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938420138888947"/>
          <c:y val="0.12348267973856222"/>
          <c:w val="0.83933090277777778"/>
          <c:h val="0.60118137254902304"/>
        </c:manualLayout>
      </c:layout>
      <c:barChart>
        <c:barDir val="col"/>
        <c:grouping val="clustered"/>
        <c:ser>
          <c:idx val="5"/>
          <c:order val="0"/>
          <c:tx>
            <c:strRef>
              <c:f>'4_Shrinkage'!$B$88</c:f>
              <c:strCache>
                <c:ptCount val="1"/>
                <c:pt idx="0">
                  <c:v>Traded WAP (p/therm)</c:v>
                </c:pt>
              </c:strCache>
            </c:strRef>
          </c:tx>
          <c:cat>
            <c:numRef>
              <c:f>'4_Shrinkage'!$C$82:$O$82</c:f>
              <c:numCache>
                <c:formatCode>mmm\-yy</c:formatCode>
                <c:ptCount val="13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'4_Shrinkage'!$C$88:$N$88</c:f>
              <c:numCache>
                <c:formatCode>0.0</c:formatCode>
                <c:ptCount val="12"/>
                <c:pt idx="0">
                  <c:v>68.235644335633197</c:v>
                </c:pt>
                <c:pt idx="1">
                  <c:v>64.560753756047887</c:v>
                </c:pt>
                <c:pt idx="2">
                  <c:v>61.95272206303725</c:v>
                </c:pt>
                <c:pt idx="3">
                  <c:v>64.601385542168671</c:v>
                </c:pt>
                <c:pt idx="4">
                  <c:v>64.853067803660551</c:v>
                </c:pt>
                <c:pt idx="5">
                  <c:v>64.380804387568574</c:v>
                </c:pt>
                <c:pt idx="6">
                  <c:v>68.77303811659192</c:v>
                </c:pt>
                <c:pt idx="7">
                  <c:v>69.106993006992994</c:v>
                </c:pt>
                <c:pt idx="8">
                  <c:v>69.734380659181468</c:v>
                </c:pt>
              </c:numCache>
            </c:numRef>
          </c:val>
        </c:ser>
        <c:axId val="141195520"/>
        <c:axId val="141209600"/>
      </c:barChart>
      <c:dateAx>
        <c:axId val="141195520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GB"/>
            </a:pPr>
            <a:endParaRPr lang="en-US"/>
          </a:p>
        </c:txPr>
        <c:crossAx val="141209600"/>
        <c:crosses val="autoZero"/>
        <c:auto val="1"/>
        <c:lblOffset val="100"/>
      </c:dateAx>
      <c:valAx>
        <c:axId val="14120960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US"/>
                  <a:t>p/therm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41195520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r"/>
      <c:layout>
        <c:manualLayout>
          <c:xMode val="edge"/>
          <c:yMode val="edge"/>
          <c:x val="0.39583333333333331"/>
          <c:y val="0.88541666666666285"/>
          <c:w val="0.27239583333333334"/>
          <c:h val="8.3333333333333343E-2"/>
        </c:manualLayout>
      </c:layout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</c:chart>
  <c:spPr>
    <a:ln w="38100">
      <a:solidFill>
        <a:srgbClr val="4BACC6">
          <a:shade val="95000"/>
          <a:satMod val="105000"/>
        </a:srgbClr>
      </a:solidFill>
    </a:ln>
    <a:effectLst/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GB" sz="1200"/>
            </a:pPr>
            <a:r>
              <a:rPr lang="en-US" sz="1200"/>
              <a:t>Shrinkage</a:t>
            </a:r>
            <a:r>
              <a:rPr lang="en-US" sz="1200" baseline="0"/>
              <a:t> Electric </a:t>
            </a:r>
            <a:r>
              <a:rPr lang="en-US" sz="1200"/>
              <a:t>- Cumulative Volume Outturn vs Target</a:t>
            </a:r>
          </a:p>
        </c:rich>
      </c:tx>
      <c:layout>
        <c:manualLayout>
          <c:xMode val="edge"/>
          <c:yMode val="edge"/>
          <c:x val="0.18849242871951871"/>
          <c:y val="3.58208955223880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5145384789425233E-2"/>
          <c:y val="0.1442343137254917"/>
          <c:w val="0.85607197338267726"/>
          <c:h val="0.58873039215686251"/>
        </c:manualLayout>
      </c:layout>
      <c:barChart>
        <c:barDir val="col"/>
        <c:grouping val="clustered"/>
        <c:ser>
          <c:idx val="1"/>
          <c:order val="0"/>
          <c:tx>
            <c:strRef>
              <c:f>'4_Shrinkage'!$B$112</c:f>
              <c:strCache>
                <c:ptCount val="1"/>
                <c:pt idx="0">
                  <c:v>Cumulative Outturn (GWh)</c:v>
                </c:pt>
              </c:strCache>
            </c:strRef>
          </c:tx>
          <c:cat>
            <c:numRef>
              <c:f>'4_Shrinkage'!$C$110:$N$110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'4_Shrinkage'!$C$112:$O$112</c:f>
              <c:numCache>
                <c:formatCode>0</c:formatCode>
                <c:ptCount val="13"/>
                <c:pt idx="0">
                  <c:v>1.9167668010000001</c:v>
                </c:pt>
                <c:pt idx="1">
                  <c:v>6.7976379087999987</c:v>
                </c:pt>
                <c:pt idx="2">
                  <c:v>10.458344201899997</c:v>
                </c:pt>
                <c:pt idx="3">
                  <c:v>11.371471701099997</c:v>
                </c:pt>
                <c:pt idx="4">
                  <c:v>11.945601700999998</c:v>
                </c:pt>
                <c:pt idx="5">
                  <c:v>12.954188799599997</c:v>
                </c:pt>
                <c:pt idx="6">
                  <c:v>14.503947401399998</c:v>
                </c:pt>
                <c:pt idx="7">
                  <c:v>15.811511102799997</c:v>
                </c:pt>
                <c:pt idx="8">
                  <c:v>17.928145002599997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141492992"/>
        <c:axId val="141494912"/>
      </c:barChart>
      <c:lineChart>
        <c:grouping val="standard"/>
        <c:ser>
          <c:idx val="4"/>
          <c:order val="1"/>
          <c:tx>
            <c:strRef>
              <c:f>'4_Shrinkage'!$B$115</c:f>
              <c:strCache>
                <c:ptCount val="1"/>
                <c:pt idx="0">
                  <c:v>Cumulative Target Volumes (GWh)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pPr>
              <a:noFill/>
              <a:ln>
                <a:solidFill>
                  <a:schemeClr val="tx1"/>
                </a:solidFill>
              </a:ln>
            </c:spPr>
          </c:marker>
          <c:cat>
            <c:numRef>
              <c:f>'4_Shrinkage'!$C$110:$O$110</c:f>
              <c:numCache>
                <c:formatCode>mmm\-yy</c:formatCode>
                <c:ptCount val="13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'4_Shrinkage'!$C$115:$K$115</c:f>
              <c:numCache>
                <c:formatCode>0</c:formatCode>
                <c:ptCount val="9"/>
                <c:pt idx="0">
                  <c:v>44.505494505494475</c:v>
                </c:pt>
                <c:pt idx="1">
                  <c:v>90.494505494505432</c:v>
                </c:pt>
                <c:pt idx="2">
                  <c:v>134.99999999999991</c:v>
                </c:pt>
                <c:pt idx="3">
                  <c:v>165.32608695652166</c:v>
                </c:pt>
                <c:pt idx="4">
                  <c:v>195.65217391304341</c:v>
                </c:pt>
                <c:pt idx="5">
                  <c:v>224.99999999999994</c:v>
                </c:pt>
                <c:pt idx="6">
                  <c:v>267.45652173913038</c:v>
                </c:pt>
                <c:pt idx="7">
                  <c:v>308.54347826086951</c:v>
                </c:pt>
                <c:pt idx="8">
                  <c:v>350.99999999999994</c:v>
                </c:pt>
              </c:numCache>
            </c:numRef>
          </c:val>
        </c:ser>
        <c:marker val="1"/>
        <c:axId val="141492992"/>
        <c:axId val="141494912"/>
      </c:lineChart>
      <c:dateAx>
        <c:axId val="141492992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GB"/>
            </a:pPr>
            <a:endParaRPr lang="en-US"/>
          </a:p>
        </c:txPr>
        <c:crossAx val="141494912"/>
        <c:crosses val="autoZero"/>
        <c:auto val="1"/>
        <c:lblOffset val="100"/>
      </c:dateAx>
      <c:valAx>
        <c:axId val="14149491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US"/>
                  <a:t>GWh</a:t>
                </a:r>
              </a:p>
            </c:rich>
          </c:tx>
          <c:layout>
            <c:manualLayout>
              <c:xMode val="edge"/>
              <c:yMode val="edge"/>
              <c:x val="2.2141198418173672E-3"/>
              <c:y val="0.34978235294117649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41492992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r"/>
      <c:layout>
        <c:manualLayout>
          <c:xMode val="edge"/>
          <c:yMode val="edge"/>
          <c:x val="4.9603270715662812E-2"/>
          <c:y val="0.90149253731343282"/>
          <c:w val="0.8988112653678102"/>
          <c:h val="7.1641791044776124E-2"/>
        </c:manualLayout>
      </c:layout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</c:chart>
  <c:spPr>
    <a:ln w="38100">
      <a:solidFill>
        <a:srgbClr val="4BACC6">
          <a:shade val="95000"/>
          <a:satMod val="105000"/>
        </a:srgbClr>
      </a:solidFill>
    </a:ln>
    <a:effectLst/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GB" sz="1200"/>
            </a:pPr>
            <a:r>
              <a:rPr lang="en-US" sz="1200"/>
              <a:t>Shrinkage</a:t>
            </a:r>
            <a:r>
              <a:rPr lang="en-US" sz="1200" baseline="0"/>
              <a:t> Electric </a:t>
            </a:r>
            <a:r>
              <a:rPr lang="en-US" sz="1200"/>
              <a:t>- Traded WAP </a:t>
            </a:r>
            <a:r>
              <a:rPr lang="en-US" sz="1200" b="1" i="0" u="none" strike="noStrike" baseline="0"/>
              <a:t>(Weighted Average Price)</a:t>
            </a:r>
            <a:endParaRPr lang="en-US" sz="1200"/>
          </a:p>
        </c:rich>
      </c:tx>
      <c:layout>
        <c:manualLayout>
          <c:xMode val="edge"/>
          <c:yMode val="edge"/>
          <c:x val="0.19825347222222292"/>
          <c:y val="3.56084967320261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7453125"/>
          <c:y val="0.1442343137254917"/>
          <c:w val="0.85928489583333334"/>
          <c:h val="0.58873039215686251"/>
        </c:manualLayout>
      </c:layout>
      <c:barChart>
        <c:barDir val="col"/>
        <c:grouping val="clustered"/>
        <c:ser>
          <c:idx val="5"/>
          <c:order val="0"/>
          <c:tx>
            <c:strRef>
              <c:f>'4_Shrinkage'!$B$116</c:f>
              <c:strCache>
                <c:ptCount val="1"/>
                <c:pt idx="0">
                  <c:v>Traded WAP (£/MWh)</c:v>
                </c:pt>
              </c:strCache>
            </c:strRef>
          </c:tx>
          <c:cat>
            <c:numRef>
              <c:f>'4_Shrinkage'!$C$110:$N$110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'4_Shrinkage'!$C$116:$O$116</c:f>
              <c:numCache>
                <c:formatCode>0.0</c:formatCode>
                <c:ptCount val="13"/>
                <c:pt idx="0">
                  <c:v>46.961352657004845</c:v>
                </c:pt>
                <c:pt idx="1">
                  <c:v>49.842424242424244</c:v>
                </c:pt>
                <c:pt idx="2">
                  <c:v>49.108108108108105</c:v>
                </c:pt>
                <c:pt idx="3">
                  <c:v>49.801027397260285</c:v>
                </c:pt>
                <c:pt idx="4">
                  <c:v>51.959745762711862</c:v>
                </c:pt>
                <c:pt idx="5">
                  <c:v>49.780523255813947</c:v>
                </c:pt>
                <c:pt idx="6">
                  <c:v>63.625287356321827</c:v>
                </c:pt>
                <c:pt idx="7">
                  <c:v>53.139473684210536</c:v>
                </c:pt>
                <c:pt idx="8">
                  <c:v>51.8125</c:v>
                </c:pt>
              </c:numCache>
            </c:numRef>
          </c:val>
        </c:ser>
        <c:axId val="141535872"/>
        <c:axId val="141545856"/>
      </c:barChart>
      <c:dateAx>
        <c:axId val="141535872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GB"/>
            </a:pPr>
            <a:endParaRPr lang="en-US"/>
          </a:p>
        </c:txPr>
        <c:crossAx val="141545856"/>
        <c:crosses val="autoZero"/>
        <c:auto val="1"/>
        <c:lblOffset val="100"/>
      </c:dateAx>
      <c:valAx>
        <c:axId val="141545856"/>
        <c:scaling>
          <c:orientation val="minMax"/>
          <c:max val="70"/>
          <c:min val="4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US"/>
                  <a:t>£/MWh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41535872"/>
        <c:crosses val="autoZero"/>
        <c:crossBetween val="between"/>
        <c:majorUnit val="5"/>
        <c:minorUnit val="0.1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r"/>
      <c:layout>
        <c:manualLayout>
          <c:xMode val="edge"/>
          <c:yMode val="edge"/>
          <c:x val="0.33600000000000196"/>
          <c:y val="0.90207845836200962"/>
          <c:w val="0.32600000000000168"/>
          <c:h val="7.1216720397000804E-2"/>
        </c:manualLayout>
      </c:layout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</c:chart>
  <c:spPr>
    <a:ln w="38100">
      <a:solidFill>
        <a:srgbClr val="4BACC6">
          <a:shade val="95000"/>
          <a:satMod val="105000"/>
        </a:srgbClr>
      </a:solidFill>
    </a:ln>
    <a:effectLst/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GB"/>
            </a:pPr>
            <a:r>
              <a:rPr lang="en-US" sz="1400"/>
              <a:t>Shrinkage Costs - Scheme Parameters</a:t>
            </a:r>
          </a:p>
        </c:rich>
      </c:tx>
      <c:layout>
        <c:manualLayout>
          <c:xMode val="edge"/>
          <c:yMode val="edge"/>
          <c:x val="0.26893569844789356"/>
          <c:y val="2.343750000000001E-2"/>
        </c:manualLayout>
      </c:layout>
    </c:title>
    <c:plotArea>
      <c:layout>
        <c:manualLayout>
          <c:layoutTarget val="inner"/>
          <c:xMode val="edge"/>
          <c:yMode val="edge"/>
          <c:x val="0.1052457356355956"/>
          <c:y val="0.12184578001968521"/>
          <c:w val="0.84819107145974992"/>
          <c:h val="0.76016578494094456"/>
        </c:manualLayout>
      </c:layout>
      <c:lineChart>
        <c:grouping val="standard"/>
        <c:ser>
          <c:idx val="0"/>
          <c:order val="0"/>
          <c:tx>
            <c:strRef>
              <c:f>Graph_Data!$C$23</c:f>
              <c:strCache>
                <c:ptCount val="1"/>
                <c:pt idx="0">
                  <c:v>Profit / Loss (£m)</c:v>
                </c:pt>
              </c:strCache>
            </c:strRef>
          </c:tx>
          <c:marker>
            <c:symbol val="none"/>
          </c:marker>
          <c:cat>
            <c:numRef>
              <c:f>Graph_Data!$B$24:$B$28</c:f>
              <c:numCache>
                <c:formatCode>0.0_ ;[Red]\-0.0\ </c:formatCode>
                <c:ptCount val="5"/>
                <c:pt idx="0">
                  <c:v>-25</c:v>
                </c:pt>
                <c:pt idx="1">
                  <c:v>-15.555555555555555</c:v>
                </c:pt>
                <c:pt idx="2">
                  <c:v>0</c:v>
                </c:pt>
                <c:pt idx="3">
                  <c:v>15.555555555555555</c:v>
                </c:pt>
                <c:pt idx="4">
                  <c:v>25</c:v>
                </c:pt>
              </c:numCache>
            </c:numRef>
          </c:cat>
          <c:val>
            <c:numRef>
              <c:f>Graph_Data!$C$24:$C$28</c:f>
              <c:numCache>
                <c:formatCode>0.0_ ;[Red]\-0.0\ </c:formatCode>
                <c:ptCount val="5"/>
                <c:pt idx="0">
                  <c:v>-7</c:v>
                </c:pt>
                <c:pt idx="1">
                  <c:v>-7</c:v>
                </c:pt>
                <c:pt idx="2">
                  <c:v>0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</c:ser>
        <c:marker val="1"/>
        <c:axId val="141574528"/>
        <c:axId val="141576448"/>
      </c:lineChart>
      <c:catAx>
        <c:axId val="1415745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GB"/>
                  <a:t>Performance</a:t>
                </a:r>
                <a:r>
                  <a:rPr lang="en-GB" baseline="0"/>
                  <a:t> (</a:t>
                </a:r>
                <a:r>
                  <a:rPr lang="en-GB"/>
                  <a:t>Incentive Cost - Target Cost)</a:t>
                </a:r>
                <a:r>
                  <a:rPr lang="en-GB" baseline="0"/>
                  <a:t> (</a:t>
                </a:r>
                <a:r>
                  <a:rPr lang="en-GB"/>
                  <a:t>£m)</a:t>
                </a:r>
              </a:p>
            </c:rich>
          </c:tx>
          <c:layout/>
        </c:title>
        <c:numFmt formatCode="0.0_ ;[Red]\-0.0\ " sourceLinked="1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41576448"/>
        <c:crosses val="autoZero"/>
        <c:auto val="1"/>
        <c:lblAlgn val="ctr"/>
        <c:lblOffset val="100"/>
      </c:catAx>
      <c:valAx>
        <c:axId val="14157644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Incentive Profit / Loss (£m)</a:t>
                </a:r>
              </a:p>
            </c:rich>
          </c:tx>
          <c:layout/>
        </c:title>
        <c:numFmt formatCode="0.0;[Red]0.0" sourceLinked="0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41574528"/>
        <c:crosses val="autoZero"/>
        <c:crossBetween val="between"/>
      </c:valAx>
      <c:spPr>
        <a:ln>
          <a:solidFill>
            <a:schemeClr val="bg1">
              <a:lumMod val="75000"/>
            </a:schemeClr>
          </a:solidFill>
        </a:ln>
      </c:spPr>
    </c:plotArea>
    <c:plotVisOnly val="1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glow rad="101600">
        <a:schemeClr val="accent1">
          <a:satMod val="175000"/>
          <a:alpha val="40000"/>
        </a:schemeClr>
      </a:glow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400"/>
            </a:pPr>
            <a:r>
              <a:rPr lang="en-GB" sz="1400"/>
              <a:t>Residual Balancing - PPM Scheme Parameters</a:t>
            </a:r>
          </a:p>
        </c:rich>
      </c:tx>
      <c:layout>
        <c:manualLayout>
          <c:xMode val="edge"/>
          <c:yMode val="edge"/>
          <c:x val="0.21195972222222306"/>
          <c:y val="2.570301607103548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648663194444444"/>
          <c:y val="0.13744954869010143"/>
          <c:w val="0.81317204861111114"/>
          <c:h val="0.66586629485580084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Graph_Data!$C$63:$C$66</c:f>
              <c:numCache>
                <c:formatCode>0.0%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0.75666999999999995</c:v>
                </c:pt>
                <c:pt idx="3">
                  <c:v>1</c:v>
                </c:pt>
              </c:numCache>
            </c:numRef>
          </c:xVal>
          <c:yVal>
            <c:numRef>
              <c:f>Graph_Data!$D$63:$D$66</c:f>
              <c:numCache>
                <c:formatCode>#,##0_ ;[Red]\-#,##0\ </c:formatCode>
                <c:ptCount val="4"/>
                <c:pt idx="0">
                  <c:v>1500</c:v>
                </c:pt>
                <c:pt idx="1">
                  <c:v>-3500</c:v>
                </c:pt>
                <c:pt idx="2">
                  <c:v>-30000</c:v>
                </c:pt>
                <c:pt idx="3">
                  <c:v>-30000</c:v>
                </c:pt>
              </c:numCache>
            </c:numRef>
          </c:yVal>
        </c:ser>
        <c:axId val="141781248"/>
        <c:axId val="141795712"/>
      </c:scatterChart>
      <c:valAx>
        <c:axId val="141781248"/>
        <c:scaling>
          <c:orientation val="minMax"/>
          <c:max val="0.8"/>
          <c:min val="0"/>
        </c:scaling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GB"/>
                  <a:t>Price Performance Measure (%)</a:t>
                </a:r>
              </a:p>
            </c:rich>
          </c:tx>
          <c:layout>
            <c:manualLayout>
              <c:xMode val="edge"/>
              <c:yMode val="edge"/>
              <c:x val="0.39355364583333335"/>
              <c:y val="0.9062724737653185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41795712"/>
        <c:crosses val="autoZero"/>
        <c:crossBetween val="midCat"/>
        <c:majorUnit val="0.1"/>
        <c:minorUnit val="0.1"/>
      </c:valAx>
      <c:valAx>
        <c:axId val="141795712"/>
        <c:scaling>
          <c:orientation val="minMax"/>
          <c:max val="5000"/>
          <c:min val="-3000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GB"/>
                  <a:t>Incentive Payment £ per day</a:t>
                </a:r>
              </a:p>
            </c:rich>
          </c:tx>
          <c:layout>
            <c:manualLayout>
              <c:xMode val="edge"/>
              <c:yMode val="edge"/>
              <c:x val="7.8246527777777776E-3"/>
              <c:y val="0.18502898657077957"/>
            </c:manualLayout>
          </c:layout>
          <c:spPr>
            <a:noFill/>
            <a:ln w="25400">
              <a:noFill/>
            </a:ln>
          </c:spPr>
        </c:title>
        <c:numFmt formatCode="#,##0;[Red]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41781248"/>
        <c:crosses val="autoZero"/>
        <c:crossBetween val="midCat"/>
      </c:valAx>
      <c:spPr>
        <a:solidFill>
          <a:srgbClr val="FFFFFF"/>
        </a:solidFill>
        <a:ln w="12700">
          <a:solidFill>
            <a:schemeClr val="bg1">
              <a:lumMod val="75000"/>
            </a:schemeClr>
          </a:solidFill>
          <a:prstDash val="solid"/>
        </a:ln>
      </c:spPr>
    </c:plotArea>
    <c:plotVisOnly val="1"/>
    <c:dispBlanksAs val="gap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accent6">
          <a:shade val="95000"/>
          <a:satMod val="105000"/>
        </a:schemeClr>
      </a:solidFill>
      <a:prstDash val="solid"/>
    </a:ln>
    <a:effectLst>
      <a:glow rad="101600">
        <a:schemeClr val="accent6">
          <a:satMod val="175000"/>
          <a:alpha val="40000"/>
        </a:schemeClr>
      </a:glo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400"/>
            </a:pPr>
            <a:r>
              <a:rPr lang="en-GB" sz="1400"/>
              <a:t>Residual Balancing - LPM Scheme Parameters</a:t>
            </a:r>
          </a:p>
        </c:rich>
      </c:tx>
      <c:layout>
        <c:manualLayout>
          <c:xMode val="edge"/>
          <c:yMode val="edge"/>
          <c:x val="0.23196510416666782"/>
          <c:y val="3.73633333333333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106425804305009"/>
          <c:y val="0.14422259259259357"/>
          <c:w val="0.80925109254241079"/>
          <c:h val="0.66246888888889188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Graph_Data!$G$63:$G$67</c:f>
              <c:numCache>
                <c:formatCode>#,##0.0_ ;[Red]\-#,##0.0\ </c:formatCode>
                <c:ptCount val="5"/>
                <c:pt idx="0">
                  <c:v>0</c:v>
                </c:pt>
                <c:pt idx="1">
                  <c:v>1.5</c:v>
                </c:pt>
                <c:pt idx="2">
                  <c:v>2.8</c:v>
                </c:pt>
                <c:pt idx="3">
                  <c:v>15</c:v>
                </c:pt>
                <c:pt idx="4">
                  <c:v>30</c:v>
                </c:pt>
              </c:numCache>
            </c:numRef>
          </c:xVal>
          <c:yVal>
            <c:numRef>
              <c:f>Graph_Data!$H$63:$H$67</c:f>
              <c:numCache>
                <c:formatCode>#,##0_ ;[Red]\-#,##0\ </c:formatCode>
                <c:ptCount val="5"/>
                <c:pt idx="0">
                  <c:v>4000</c:v>
                </c:pt>
                <c:pt idx="1">
                  <c:v>4000</c:v>
                </c:pt>
                <c:pt idx="2">
                  <c:v>0</c:v>
                </c:pt>
                <c:pt idx="3">
                  <c:v>-30000</c:v>
                </c:pt>
                <c:pt idx="4">
                  <c:v>-30000</c:v>
                </c:pt>
              </c:numCache>
            </c:numRef>
          </c:yVal>
        </c:ser>
        <c:axId val="141717504"/>
        <c:axId val="141719424"/>
      </c:scatterChart>
      <c:valAx>
        <c:axId val="141717504"/>
        <c:scaling>
          <c:orientation val="minMax"/>
          <c:max val="20"/>
          <c:min val="0"/>
        </c:scaling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GB"/>
                  <a:t>Linepack Measure (mcm)</a:t>
                </a:r>
              </a:p>
            </c:rich>
          </c:tx>
          <c:layout>
            <c:manualLayout>
              <c:xMode val="edge"/>
              <c:yMode val="edge"/>
              <c:x val="0.43109166666666682"/>
              <c:y val="0.91148592592592148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41719424"/>
        <c:crosses val="autoZero"/>
        <c:crossBetween val="midCat"/>
        <c:majorUnit val="2.5"/>
      </c:valAx>
      <c:valAx>
        <c:axId val="141719424"/>
        <c:scaling>
          <c:orientation val="minMax"/>
          <c:max val="10000"/>
          <c:min val="-3000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GB"/>
                  <a:t>Incentive Payment £ per day</a:t>
                </a:r>
              </a:p>
            </c:rich>
          </c:tx>
          <c:layout>
            <c:manualLayout>
              <c:xMode val="edge"/>
              <c:yMode val="edge"/>
              <c:x val="1.3941840277777864E-2"/>
              <c:y val="0.17736888888888891"/>
            </c:manualLayout>
          </c:layout>
          <c:spPr>
            <a:noFill/>
            <a:ln w="25400">
              <a:noFill/>
            </a:ln>
          </c:spPr>
        </c:title>
        <c:numFmt formatCode="#,##0;[Red]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41717504"/>
        <c:crosses val="autoZero"/>
        <c:crossBetween val="midCat"/>
        <c:majorUnit val="5000"/>
      </c:valAx>
      <c:spPr>
        <a:solidFill>
          <a:srgbClr val="FFFFFF"/>
        </a:solidFill>
        <a:ln w="12700">
          <a:solidFill>
            <a:schemeClr val="bg1">
              <a:lumMod val="75000"/>
            </a:schemeClr>
          </a:solidFill>
          <a:prstDash val="solid"/>
        </a:ln>
      </c:spPr>
    </c:plotArea>
    <c:plotVisOnly val="1"/>
    <c:dispBlanksAs val="gap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accent6">
          <a:shade val="95000"/>
          <a:satMod val="105000"/>
        </a:schemeClr>
      </a:solidFill>
      <a:prstDash val="solid"/>
    </a:ln>
    <a:effectLst>
      <a:glow rad="101600">
        <a:schemeClr val="accent6">
          <a:satMod val="175000"/>
          <a:alpha val="40000"/>
        </a:schemeClr>
      </a:glo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GB" sz="1400"/>
            </a:pPr>
            <a:r>
              <a:rPr lang="en-US" sz="1400"/>
              <a:t>Shrinkage - Performance Measure Chart</a:t>
            </a:r>
          </a:p>
        </c:rich>
      </c:tx>
      <c:layout>
        <c:manualLayout>
          <c:xMode val="edge"/>
          <c:yMode val="edge"/>
          <c:x val="0.26589339434963882"/>
          <c:y val="2.888267973856208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334288194444445"/>
          <c:y val="0.133609477124183"/>
          <c:w val="0.84911458333333334"/>
          <c:h val="0.58435392156862398"/>
        </c:manualLayout>
      </c:layout>
      <c:barChart>
        <c:barDir val="col"/>
        <c:grouping val="clustered"/>
        <c:ser>
          <c:idx val="1"/>
          <c:order val="0"/>
          <c:tx>
            <c:v>Cumulative Total Incentive Costs</c:v>
          </c:tx>
          <c:spPr>
            <a:solidFill>
              <a:schemeClr val="accent1">
                <a:lumMod val="75000"/>
              </a:schemeClr>
            </a:solidFill>
          </c:spPr>
          <c:cat>
            <c:numRef>
              <c:f>'4_Shrinkage'!$C$55:$O$55</c:f>
              <c:numCache>
                <c:formatCode>mmm\-yy</c:formatCode>
                <c:ptCount val="13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'4_Shrinkage'!$C$57:$N$57</c:f>
              <c:numCache>
                <c:formatCode>0.0_ ;[Red]\-0.0\ </c:formatCode>
                <c:ptCount val="12"/>
                <c:pt idx="0">
                  <c:v>11.820017323097241</c:v>
                </c:pt>
                <c:pt idx="1">
                  <c:v>18.975463669376417</c:v>
                </c:pt>
                <c:pt idx="2">
                  <c:v>26.691127920137575</c:v>
                </c:pt>
                <c:pt idx="3">
                  <c:v>34.612493897524459</c:v>
                </c:pt>
                <c:pt idx="4">
                  <c:v>37.676245249056564</c:v>
                </c:pt>
                <c:pt idx="5">
                  <c:v>43.659755058381208</c:v>
                </c:pt>
                <c:pt idx="6">
                  <c:v>50.935273907674784</c:v>
                </c:pt>
                <c:pt idx="7">
                  <c:v>61.405148962152332</c:v>
                </c:pt>
                <c:pt idx="8">
                  <c:v>72.61581887027053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138876032"/>
        <c:axId val="138877568"/>
      </c:barChart>
      <c:lineChart>
        <c:grouping val="standard"/>
        <c:ser>
          <c:idx val="3"/>
          <c:order val="1"/>
          <c:tx>
            <c:strRef>
              <c:f>'4_Shrinkage'!$B$59</c:f>
              <c:strCache>
                <c:ptCount val="1"/>
                <c:pt idx="0">
                  <c:v>Cumulative Shrinkage Cost Incentive Target (£m)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cat>
            <c:numRef>
              <c:f>'4_Shrinkage'!$C$55:$N$55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'4_Shrinkage'!$C$59:$K$59</c:f>
              <c:numCache>
                <c:formatCode>0.0_ ;[Red]\-0.0\ </c:formatCode>
                <c:ptCount val="9"/>
                <c:pt idx="0">
                  <c:v>11.900180042176169</c:v>
                </c:pt>
                <c:pt idx="1">
                  <c:v>19.118373439929353</c:v>
                </c:pt>
                <c:pt idx="2">
                  <c:v>26.548956081857369</c:v>
                </c:pt>
                <c:pt idx="3">
                  <c:v>34.316273475739663</c:v>
                </c:pt>
                <c:pt idx="4">
                  <c:v>37.281315054414826</c:v>
                </c:pt>
                <c:pt idx="5">
                  <c:v>43.130748504678593</c:v>
                </c:pt>
                <c:pt idx="6">
                  <c:v>49.931172672603886</c:v>
                </c:pt>
                <c:pt idx="7">
                  <c:v>60.195199960758494</c:v>
                </c:pt>
                <c:pt idx="8">
                  <c:v>71.219082362410305</c:v>
                </c:pt>
              </c:numCache>
            </c:numRef>
          </c:val>
        </c:ser>
        <c:marker val="1"/>
        <c:axId val="138876032"/>
        <c:axId val="138877568"/>
      </c:lineChart>
      <c:dateAx>
        <c:axId val="138876032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GB"/>
            </a:pPr>
            <a:endParaRPr lang="en-US"/>
          </a:p>
        </c:txPr>
        <c:crossAx val="138877568"/>
        <c:crosses val="autoZero"/>
        <c:auto val="1"/>
        <c:lblOffset val="100"/>
      </c:dateAx>
      <c:valAx>
        <c:axId val="13887756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US"/>
                  <a:t>£m</a:t>
                </a:r>
              </a:p>
            </c:rich>
          </c:tx>
          <c:layout>
            <c:manualLayout>
              <c:xMode val="edge"/>
              <c:yMode val="edge"/>
              <c:x val="8.8194444444445307E-3"/>
              <c:y val="0.37763202614379077"/>
            </c:manualLayout>
          </c:layout>
          <c:spPr>
            <a:noFill/>
            <a:ln w="25400">
              <a:noFill/>
            </a:ln>
          </c:spPr>
        </c:title>
        <c:numFmt formatCode="0.0_ ;[Red]\-0.0\ " sourceLinked="1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38876032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b"/>
      <c:layout/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</c:chart>
  <c:spPr>
    <a:ln w="38100">
      <a:solidFill>
        <a:srgbClr val="4BACC6">
          <a:shade val="95000"/>
          <a:satMod val="105000"/>
        </a:srgbClr>
      </a:solidFill>
    </a:ln>
    <a:effectLst/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200"/>
            </a:pPr>
            <a:r>
              <a:rPr lang="en-US" sz="1200"/>
              <a:t>Price Performance Measure</a:t>
            </a:r>
          </a:p>
        </c:rich>
      </c:tx>
      <c:layout>
        <c:manualLayout>
          <c:xMode val="edge"/>
          <c:yMode val="edge"/>
          <c:x val="0.35640572916666846"/>
          <c:y val="2.718137254901993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783640211458878"/>
          <c:y val="0.12898202614379084"/>
          <c:w val="0.83158663194444449"/>
          <c:h val="0.59153137254901966"/>
        </c:manualLayout>
      </c:layout>
      <c:lineChart>
        <c:grouping val="standard"/>
        <c:ser>
          <c:idx val="2"/>
          <c:order val="0"/>
          <c:tx>
            <c:strRef>
              <c:f>'5_Residual_Balancing'!$C$85</c:f>
              <c:strCache>
                <c:ptCount val="1"/>
                <c:pt idx="0">
                  <c:v>Average Monthly PPM (%)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'5_Residual_Balancing'!$D$82:$O$82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'5_Residual_Balancing'!$D$85:$P$85</c:f>
              <c:numCache>
                <c:formatCode>0.00</c:formatCode>
                <c:ptCount val="13"/>
                <c:pt idx="0">
                  <c:v>1.07</c:v>
                </c:pt>
                <c:pt idx="1">
                  <c:v>0.78</c:v>
                </c:pt>
                <c:pt idx="2">
                  <c:v>1.1000000000000001</c:v>
                </c:pt>
                <c:pt idx="3" formatCode="General">
                  <c:v>0.44</c:v>
                </c:pt>
                <c:pt idx="4" formatCode="General">
                  <c:v>0.51</c:v>
                </c:pt>
                <c:pt idx="5" formatCode="General">
                  <c:v>0.34</c:v>
                </c:pt>
                <c:pt idx="6" formatCode="General">
                  <c:v>1.34</c:v>
                </c:pt>
                <c:pt idx="7" formatCode="General">
                  <c:v>0.83</c:v>
                </c:pt>
                <c:pt idx="8" formatCode="General">
                  <c:v>0.64</c:v>
                </c:pt>
              </c:numCache>
            </c:numRef>
          </c:val>
        </c:ser>
        <c:ser>
          <c:idx val="5"/>
          <c:order val="1"/>
          <c:tx>
            <c:v>PPM Target</c:v>
          </c:tx>
          <c:marker>
            <c:symbol val="none"/>
          </c:marker>
          <c:cat>
            <c:numRef>
              <c:f>'5_Residual_Balancing'!$D$82:$P$82</c:f>
              <c:numCache>
                <c:formatCode>mmm\-yy</c:formatCode>
                <c:ptCount val="13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'5_Residual_Balancing'!$D$88:$P$88</c:f>
              <c:numCache>
                <c:formatCode>General</c:formatCode>
                <c:ptCount val="13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</c:numCache>
            </c:numRef>
          </c:val>
        </c:ser>
        <c:marker val="1"/>
        <c:axId val="141744384"/>
        <c:axId val="141893632"/>
      </c:lineChart>
      <c:dateAx>
        <c:axId val="141744384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141893632"/>
        <c:crosses val="autoZero"/>
        <c:auto val="1"/>
        <c:lblOffset val="100"/>
      </c:dateAx>
      <c:valAx>
        <c:axId val="14189363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Average Monthly PPM (%)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41744384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r"/>
      <c:layout>
        <c:manualLayout>
          <c:xMode val="edge"/>
          <c:yMode val="edge"/>
          <c:x val="0.19668368055555555"/>
          <c:y val="0.88956993464052292"/>
          <c:w val="0.60222430555555562"/>
          <c:h val="8.3333615904459327E-2"/>
        </c:manualLayout>
      </c:layout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spPr>
    <a:solidFill>
      <a:schemeClr val="lt1"/>
    </a:solidFill>
    <a:ln w="38100" cap="flat" cmpd="sng" algn="ctr">
      <a:solidFill>
        <a:schemeClr val="accent6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GB" sz="1200"/>
            </a:pPr>
            <a:r>
              <a:rPr lang="en-US" sz="1200"/>
              <a:t>Linepack Performance Measure</a:t>
            </a:r>
          </a:p>
        </c:rich>
      </c:tx>
      <c:layout>
        <c:manualLayout>
          <c:xMode val="edge"/>
          <c:yMode val="edge"/>
          <c:x val="0.34769548611111079"/>
          <c:y val="3.81944444444444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938420138888947"/>
          <c:y val="0.154361111111112"/>
          <c:w val="0.83833749999999996"/>
          <c:h val="0.57030294117647051"/>
        </c:manualLayout>
      </c:layout>
      <c:lineChart>
        <c:grouping val="standard"/>
        <c:ser>
          <c:idx val="8"/>
          <c:order val="0"/>
          <c:tx>
            <c:strRef>
              <c:f>'5_Residual_Balancing'!$C$91</c:f>
              <c:strCache>
                <c:ptCount val="1"/>
                <c:pt idx="0">
                  <c:v>Average Monthly LPM (mcm)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'5_Residual_Balancing'!$D$82:$O$82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'5_Residual_Balancing'!$D$91:$P$91</c:f>
              <c:numCache>
                <c:formatCode>General</c:formatCode>
                <c:ptCount val="13"/>
                <c:pt idx="0">
                  <c:v>2.33</c:v>
                </c:pt>
                <c:pt idx="1">
                  <c:v>2.14</c:v>
                </c:pt>
                <c:pt idx="2">
                  <c:v>2.48</c:v>
                </c:pt>
                <c:pt idx="3">
                  <c:v>1.61</c:v>
                </c:pt>
                <c:pt idx="4">
                  <c:v>1.83</c:v>
                </c:pt>
                <c:pt idx="5">
                  <c:v>1.6</c:v>
                </c:pt>
                <c:pt idx="6">
                  <c:v>1.64</c:v>
                </c:pt>
                <c:pt idx="7">
                  <c:v>2.17</c:v>
                </c:pt>
                <c:pt idx="8">
                  <c:v>1.67</c:v>
                </c:pt>
              </c:numCache>
            </c:numRef>
          </c:val>
        </c:ser>
        <c:ser>
          <c:idx val="11"/>
          <c:order val="1"/>
          <c:tx>
            <c:v>LPM Target</c:v>
          </c:tx>
          <c:marker>
            <c:symbol val="none"/>
          </c:marker>
          <c:cat>
            <c:numRef>
              <c:f>'5_Residual_Balancing'!$D$82:$P$82</c:f>
              <c:numCache>
                <c:formatCode>mmm\-yy</c:formatCode>
                <c:ptCount val="13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'5_Residual_Balancing'!$D$94:$P$94</c:f>
              <c:numCache>
                <c:formatCode>General</c:formatCode>
                <c:ptCount val="13"/>
                <c:pt idx="0">
                  <c:v>2.8</c:v>
                </c:pt>
                <c:pt idx="1">
                  <c:v>2.8</c:v>
                </c:pt>
                <c:pt idx="2">
                  <c:v>2.8</c:v>
                </c:pt>
                <c:pt idx="3">
                  <c:v>2.8</c:v>
                </c:pt>
                <c:pt idx="4">
                  <c:v>2.8</c:v>
                </c:pt>
                <c:pt idx="5">
                  <c:v>2.8</c:v>
                </c:pt>
                <c:pt idx="6">
                  <c:v>2.8</c:v>
                </c:pt>
                <c:pt idx="7">
                  <c:v>2.8</c:v>
                </c:pt>
                <c:pt idx="8">
                  <c:v>2.8</c:v>
                </c:pt>
                <c:pt idx="9">
                  <c:v>2.8</c:v>
                </c:pt>
                <c:pt idx="10">
                  <c:v>2.8</c:v>
                </c:pt>
                <c:pt idx="11">
                  <c:v>2.8</c:v>
                </c:pt>
              </c:numCache>
            </c:numRef>
          </c:val>
        </c:ser>
        <c:marker val="1"/>
        <c:axId val="141918976"/>
        <c:axId val="141920512"/>
      </c:lineChart>
      <c:dateAx>
        <c:axId val="141918976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GB"/>
            </a:pPr>
            <a:endParaRPr lang="en-US"/>
          </a:p>
        </c:txPr>
        <c:crossAx val="141920512"/>
        <c:crosses val="autoZero"/>
        <c:auto val="1"/>
        <c:lblOffset val="100"/>
      </c:dateAx>
      <c:valAx>
        <c:axId val="14192051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US"/>
                  <a:t>Average Monthly LPM (mcm)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41918976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r"/>
      <c:layout>
        <c:manualLayout>
          <c:xMode val="edge"/>
          <c:yMode val="edge"/>
          <c:x val="0.22992700729927021"/>
          <c:y val="0.88541666666666285"/>
          <c:w val="0.53832116788321149"/>
          <c:h val="8.3333333333333343E-2"/>
        </c:manualLayout>
      </c:layout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</c:chart>
  <c:spPr>
    <a:ln w="38100">
      <a:solidFill>
        <a:srgbClr val="F79646"/>
      </a:solidFill>
    </a:ln>
    <a:effectLst/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GB" sz="1200"/>
            </a:pPr>
            <a:r>
              <a:rPr lang="en-US" sz="1200"/>
              <a:t>PPM Monthly Incentive Performance</a:t>
            </a:r>
          </a:p>
        </c:rich>
      </c:tx>
      <c:layout>
        <c:manualLayout>
          <c:xMode val="edge"/>
          <c:yMode val="edge"/>
          <c:x val="0.28580625000000032"/>
          <c:y val="3.022058823529411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080538194444449"/>
          <c:y val="0.12898202614379084"/>
          <c:w val="0.7060550347222222"/>
          <c:h val="0.60448039215686267"/>
        </c:manualLayout>
      </c:layout>
      <c:barChart>
        <c:barDir val="col"/>
        <c:grouping val="clustered"/>
        <c:ser>
          <c:idx val="0"/>
          <c:order val="0"/>
          <c:tx>
            <c:strRef>
              <c:f>'5_Residual_Balancing'!$C$83</c:f>
              <c:strCache>
                <c:ptCount val="1"/>
                <c:pt idx="0">
                  <c:v>Sum of Daily Price Incentive Payment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numRef>
              <c:f>'5_Residual_Balancing'!$D$82:$O$82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'5_Residual_Balancing'!$D$83:$P$83</c:f>
              <c:numCache>
                <c:formatCode>"£"#,##0;[Red]\-"£"#,##0</c:formatCode>
                <c:ptCount val="13"/>
                <c:pt idx="0">
                  <c:v>13088</c:v>
                </c:pt>
                <c:pt idx="1">
                  <c:v>22310</c:v>
                </c:pt>
                <c:pt idx="2">
                  <c:v>12770</c:v>
                </c:pt>
                <c:pt idx="3">
                  <c:v>32979</c:v>
                </c:pt>
                <c:pt idx="4">
                  <c:v>30828</c:v>
                </c:pt>
                <c:pt idx="5">
                  <c:v>34912</c:v>
                </c:pt>
                <c:pt idx="6">
                  <c:v>12967</c:v>
                </c:pt>
                <c:pt idx="7">
                  <c:v>20060</c:v>
                </c:pt>
                <c:pt idx="8">
                  <c:v>32634</c:v>
                </c:pt>
              </c:numCache>
            </c:numRef>
          </c:val>
        </c:ser>
        <c:axId val="141955456"/>
        <c:axId val="141956992"/>
      </c:barChart>
      <c:lineChart>
        <c:grouping val="standard"/>
        <c:ser>
          <c:idx val="1"/>
          <c:order val="1"/>
          <c:tx>
            <c:strRef>
              <c:f>'5_Residual_Balancing'!$C$84</c:f>
              <c:strCache>
                <c:ptCount val="1"/>
                <c:pt idx="0">
                  <c:v>Cumulative Sum of Daily Price Incentive Payment</c:v>
                </c:pt>
              </c:strCache>
            </c:strRef>
          </c:tx>
          <c:marker>
            <c:symbol val="none"/>
          </c:marker>
          <c:cat>
            <c:numRef>
              <c:f>'5_Residual_Balancing'!$D$82:$P$82</c:f>
              <c:numCache>
                <c:formatCode>mmm\-yy</c:formatCode>
                <c:ptCount val="13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'5_Residual_Balancing'!$D$84:$L$84</c:f>
              <c:numCache>
                <c:formatCode>"£"#,##0;[Red]\-"£"#,##0</c:formatCode>
                <c:ptCount val="9"/>
                <c:pt idx="0">
                  <c:v>13088</c:v>
                </c:pt>
                <c:pt idx="1">
                  <c:v>35398</c:v>
                </c:pt>
                <c:pt idx="2">
                  <c:v>48168</c:v>
                </c:pt>
                <c:pt idx="3">
                  <c:v>81147</c:v>
                </c:pt>
                <c:pt idx="4">
                  <c:v>111975</c:v>
                </c:pt>
                <c:pt idx="5">
                  <c:v>146887</c:v>
                </c:pt>
                <c:pt idx="6">
                  <c:v>159854</c:v>
                </c:pt>
                <c:pt idx="7">
                  <c:v>179914</c:v>
                </c:pt>
                <c:pt idx="8">
                  <c:v>212548</c:v>
                </c:pt>
              </c:numCache>
            </c:numRef>
          </c:val>
        </c:ser>
        <c:marker val="1"/>
        <c:axId val="141967360"/>
        <c:axId val="141968896"/>
      </c:lineChart>
      <c:dateAx>
        <c:axId val="141955456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GB"/>
            </a:pPr>
            <a:endParaRPr lang="en-US"/>
          </a:p>
        </c:txPr>
        <c:crossAx val="141956992"/>
        <c:crosses val="autoZero"/>
        <c:auto val="1"/>
        <c:lblOffset val="100"/>
      </c:dateAx>
      <c:valAx>
        <c:axId val="1419569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US"/>
                  <a:t>Sum of Daily Price Incentive Payment (£)</a:t>
                </a:r>
              </a:p>
            </c:rich>
          </c:tx>
          <c:layout>
            <c:manualLayout>
              <c:xMode val="edge"/>
              <c:yMode val="edge"/>
              <c:x val="1.512152777777786E-2"/>
              <c:y val="9.8223856209150348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41955456"/>
        <c:crosses val="autoZero"/>
        <c:crossBetween val="between"/>
      </c:valAx>
      <c:dateAx>
        <c:axId val="141967360"/>
        <c:scaling>
          <c:orientation val="minMax"/>
        </c:scaling>
        <c:delete val="1"/>
        <c:axPos val="b"/>
        <c:numFmt formatCode="mmm\-yy" sourceLinked="1"/>
        <c:tickLblPos val="nextTo"/>
        <c:crossAx val="141968896"/>
        <c:crosses val="autoZero"/>
        <c:auto val="1"/>
        <c:lblOffset val="100"/>
      </c:dateAx>
      <c:valAx>
        <c:axId val="141968896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US"/>
                  <a:t>Sum of Cumulative Daily Price Incentive Payment (£)</a:t>
                </a:r>
              </a:p>
            </c:rich>
          </c:tx>
          <c:layout>
            <c:manualLayout>
              <c:xMode val="edge"/>
              <c:yMode val="edge"/>
              <c:x val="0.92924305555555564"/>
              <c:y val="0.10221078431372549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4196736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5.3146853146853149E-2"/>
          <c:y val="0.88541666666666285"/>
          <c:w val="0.89090909090909165"/>
          <c:h val="8.3333333333333343E-2"/>
        </c:manualLayout>
      </c:layout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</c:chart>
  <c:spPr>
    <a:ln w="38100">
      <a:solidFill>
        <a:srgbClr val="F79646"/>
      </a:solidFill>
    </a:ln>
    <a:effectLst/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GB" sz="1200"/>
            </a:pPr>
            <a:r>
              <a:rPr lang="en-US" sz="1200"/>
              <a:t>LPM Monthly Incentive Performance</a:t>
            </a:r>
          </a:p>
        </c:rich>
      </c:tx>
      <c:layout>
        <c:manualLayout>
          <c:xMode val="edge"/>
          <c:yMode val="edge"/>
          <c:x val="0.28681163194444798"/>
          <c:y val="4.234477124183040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403246527777779"/>
          <c:y val="0.154361111111112"/>
          <c:w val="0.64835416666666668"/>
          <c:h val="0.52514738562091456"/>
        </c:manualLayout>
      </c:layout>
      <c:barChart>
        <c:barDir val="col"/>
        <c:grouping val="clustered"/>
        <c:ser>
          <c:idx val="6"/>
          <c:order val="0"/>
          <c:tx>
            <c:strRef>
              <c:f>'5_Residual_Balancing'!$C$89</c:f>
              <c:strCache>
                <c:ptCount val="1"/>
                <c:pt idx="0">
                  <c:v>Sum of Daily Linepack Incentive Payment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numRef>
              <c:f>'5_Residual_Balancing'!$D$82:$O$82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'5_Residual_Balancing'!$D$89:$P$89</c:f>
              <c:numCache>
                <c:formatCode>"£"#,##0;[Red]\-"£"#,##0</c:formatCode>
                <c:ptCount val="13"/>
                <c:pt idx="0">
                  <c:v>24801</c:v>
                </c:pt>
                <c:pt idx="1">
                  <c:v>37651</c:v>
                </c:pt>
                <c:pt idx="2">
                  <c:v>8440</c:v>
                </c:pt>
                <c:pt idx="3">
                  <c:v>75943</c:v>
                </c:pt>
                <c:pt idx="4">
                  <c:v>62736</c:v>
                </c:pt>
                <c:pt idx="5">
                  <c:v>73301</c:v>
                </c:pt>
                <c:pt idx="6">
                  <c:v>78928</c:v>
                </c:pt>
                <c:pt idx="7">
                  <c:v>28384</c:v>
                </c:pt>
                <c:pt idx="8">
                  <c:v>73997</c:v>
                </c:pt>
              </c:numCache>
            </c:numRef>
          </c:val>
        </c:ser>
        <c:axId val="141987200"/>
        <c:axId val="142025856"/>
      </c:barChart>
      <c:lineChart>
        <c:grouping val="standard"/>
        <c:ser>
          <c:idx val="7"/>
          <c:order val="1"/>
          <c:tx>
            <c:strRef>
              <c:f>'5_Residual_Balancing'!$C$90</c:f>
              <c:strCache>
                <c:ptCount val="1"/>
                <c:pt idx="0">
                  <c:v>Cumulative Sum of Daily Linepack Incentive Payment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'5_Residual_Balancing'!$D$82:$P$82</c:f>
              <c:numCache>
                <c:formatCode>mmm\-yy</c:formatCode>
                <c:ptCount val="13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'5_Residual_Balancing'!$D$90:$L$90</c:f>
              <c:numCache>
                <c:formatCode>"£"#,##0;[Red]\-"£"#,##0</c:formatCode>
                <c:ptCount val="9"/>
                <c:pt idx="0">
                  <c:v>24801</c:v>
                </c:pt>
                <c:pt idx="1">
                  <c:v>62452</c:v>
                </c:pt>
                <c:pt idx="2">
                  <c:v>70892</c:v>
                </c:pt>
                <c:pt idx="3">
                  <c:v>146835</c:v>
                </c:pt>
                <c:pt idx="4">
                  <c:v>209571</c:v>
                </c:pt>
                <c:pt idx="5">
                  <c:v>282872</c:v>
                </c:pt>
                <c:pt idx="6">
                  <c:v>361800</c:v>
                </c:pt>
                <c:pt idx="7">
                  <c:v>390184</c:v>
                </c:pt>
                <c:pt idx="8">
                  <c:v>464181</c:v>
                </c:pt>
              </c:numCache>
            </c:numRef>
          </c:val>
        </c:ser>
        <c:marker val="1"/>
        <c:axId val="142027776"/>
        <c:axId val="142029568"/>
      </c:lineChart>
      <c:dateAx>
        <c:axId val="141987200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GB"/>
            </a:pPr>
            <a:endParaRPr lang="en-US"/>
          </a:p>
        </c:txPr>
        <c:crossAx val="142025856"/>
        <c:crosses val="autoZero"/>
        <c:auto val="1"/>
        <c:lblOffset val="100"/>
      </c:dateAx>
      <c:valAx>
        <c:axId val="14202585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US"/>
                  <a:t>Sum of Daily Linepack Incentive Payment (£)</a:t>
                </a:r>
              </a:p>
            </c:rich>
          </c:tx>
          <c:layout>
            <c:manualLayout>
              <c:xMode val="edge"/>
              <c:yMode val="edge"/>
              <c:x val="1.5434027777777781E-2"/>
              <c:y val="8.7955882352941245E-2"/>
            </c:manualLayout>
          </c:layout>
          <c:spPr>
            <a:noFill/>
            <a:ln w="25400">
              <a:noFill/>
            </a:ln>
          </c:spPr>
        </c:title>
        <c:numFmt formatCode="&quot;£&quot;#,##0;[Red]\-&quot;£&quot;#,##0" sourceLinked="1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41987200"/>
        <c:crosses val="autoZero"/>
        <c:crossBetween val="between"/>
      </c:valAx>
      <c:dateAx>
        <c:axId val="142027776"/>
        <c:scaling>
          <c:orientation val="minMax"/>
        </c:scaling>
        <c:delete val="1"/>
        <c:axPos val="b"/>
        <c:numFmt formatCode="mmm\-yy" sourceLinked="1"/>
        <c:tickLblPos val="nextTo"/>
        <c:crossAx val="142029568"/>
        <c:crosses val="autoZero"/>
        <c:auto val="1"/>
        <c:lblOffset val="100"/>
      </c:dateAx>
      <c:valAx>
        <c:axId val="142029568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US"/>
                  <a:t>Sum of Cumulative Daily Price Incentive Payment (£)</a:t>
                </a:r>
              </a:p>
            </c:rich>
          </c:tx>
          <c:layout>
            <c:manualLayout>
              <c:xMode val="edge"/>
              <c:yMode val="edge"/>
              <c:x val="0.92084548611111494"/>
              <c:y val="0.13775980392156864"/>
            </c:manualLayout>
          </c:layout>
          <c:spPr>
            <a:noFill/>
            <a:ln w="25400">
              <a:noFill/>
            </a:ln>
          </c:spPr>
        </c:title>
        <c:numFmt formatCode="&quot;£&quot;#,##0;[Red]\-&quot;£&quot;#,##0" sourceLinked="1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42027776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3.4137499999999987E-2"/>
          <c:y val="0.86713496732026141"/>
          <c:w val="0.94054461805555889"/>
          <c:h val="0.10161830065359465"/>
        </c:manualLayout>
      </c:layout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</c:chart>
  <c:spPr>
    <a:ln w="38100">
      <a:solidFill>
        <a:srgbClr val="F79646"/>
      </a:solidFill>
    </a:ln>
    <a:effectLst/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GB" sz="1200"/>
            </a:pPr>
            <a:r>
              <a:rPr lang="en-US" sz="1200"/>
              <a:t>PPM - Volume of Trades</a:t>
            </a:r>
          </a:p>
        </c:rich>
      </c:tx>
      <c:layout>
        <c:manualLayout>
          <c:xMode val="edge"/>
          <c:yMode val="edge"/>
          <c:x val="0.34221927083333326"/>
          <c:y val="2.79764705882354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47760416666667"/>
          <c:y val="0.12072944006999176"/>
          <c:w val="0.84123784722222217"/>
          <c:h val="0.58894247594050742"/>
        </c:manualLayout>
      </c:layout>
      <c:barChart>
        <c:barDir val="col"/>
        <c:grouping val="stacked"/>
        <c:ser>
          <c:idx val="0"/>
          <c:order val="0"/>
          <c:tx>
            <c:strRef>
              <c:f>'5_Residual_Balancing'!$C$118</c:f>
              <c:strCache>
                <c:ptCount val="1"/>
                <c:pt idx="0">
                  <c:v>Volume of Sells (GWh)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'5_Residual_Balancing'!$D$116:$O$116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'5_Residual_Balancing'!$D$118:$P$118</c:f>
              <c:numCache>
                <c:formatCode>0.0_ ;[Red]\-0.0\ </c:formatCode>
                <c:ptCount val="13"/>
                <c:pt idx="0">
                  <c:v>-370</c:v>
                </c:pt>
                <c:pt idx="1">
                  <c:v>-207.3</c:v>
                </c:pt>
                <c:pt idx="2">
                  <c:v>-227.4</c:v>
                </c:pt>
                <c:pt idx="3">
                  <c:v>-177.7</c:v>
                </c:pt>
                <c:pt idx="4">
                  <c:v>-140.02000000000001</c:v>
                </c:pt>
                <c:pt idx="5">
                  <c:v>-194</c:v>
                </c:pt>
                <c:pt idx="6">
                  <c:v>-392</c:v>
                </c:pt>
                <c:pt idx="7">
                  <c:v>-198</c:v>
                </c:pt>
                <c:pt idx="8">
                  <c:v>-165</c:v>
                </c:pt>
              </c:numCache>
            </c:numRef>
          </c:val>
        </c:ser>
        <c:ser>
          <c:idx val="1"/>
          <c:order val="1"/>
          <c:tx>
            <c:strRef>
              <c:f>'5_Residual_Balancing'!$C$117</c:f>
              <c:strCache>
                <c:ptCount val="1"/>
                <c:pt idx="0">
                  <c:v>Volume of Buys (GWh)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cat>
            <c:numRef>
              <c:f>'5_Residual_Balancing'!$D$116:$O$116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'5_Residual_Balancing'!$D$117:$P$117</c:f>
              <c:numCache>
                <c:formatCode>0.0_ ;[Red]\-0.0\ </c:formatCode>
                <c:ptCount val="13"/>
                <c:pt idx="0">
                  <c:v>84.9</c:v>
                </c:pt>
                <c:pt idx="1">
                  <c:v>329.55</c:v>
                </c:pt>
                <c:pt idx="2">
                  <c:v>188.82</c:v>
                </c:pt>
                <c:pt idx="3">
                  <c:v>127.7</c:v>
                </c:pt>
                <c:pt idx="4">
                  <c:v>275.8</c:v>
                </c:pt>
                <c:pt idx="5">
                  <c:v>184</c:v>
                </c:pt>
                <c:pt idx="6">
                  <c:v>237</c:v>
                </c:pt>
                <c:pt idx="7">
                  <c:v>311</c:v>
                </c:pt>
                <c:pt idx="8">
                  <c:v>246</c:v>
                </c:pt>
              </c:numCache>
            </c:numRef>
          </c:val>
        </c:ser>
        <c:overlap val="100"/>
        <c:axId val="142054912"/>
        <c:axId val="142056448"/>
      </c:barChart>
      <c:dateAx>
        <c:axId val="142054912"/>
        <c:scaling>
          <c:orientation val="minMax"/>
        </c:scaling>
        <c:axPos val="b"/>
        <c:numFmt formatCode="mmm\-yy" sourceLinked="1"/>
        <c:tickLblPos val="low"/>
        <c:txPr>
          <a:bodyPr rot="-5400000" vert="horz"/>
          <a:lstStyle/>
          <a:p>
            <a:pPr>
              <a:defRPr lang="en-GB"/>
            </a:pPr>
            <a:endParaRPr lang="en-US"/>
          </a:p>
        </c:txPr>
        <c:crossAx val="142056448"/>
        <c:crosses val="autoZero"/>
        <c:auto val="1"/>
        <c:lblOffset val="100"/>
      </c:dateAx>
      <c:valAx>
        <c:axId val="142056448"/>
        <c:scaling>
          <c:orientation val="minMax"/>
          <c:max val="400"/>
          <c:min val="-4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US"/>
                  <a:t>Volume of Trades  - GWh</a:t>
                </a:r>
              </a:p>
            </c:rich>
          </c:tx>
          <c:layout>
            <c:manualLayout>
              <c:xMode val="edge"/>
              <c:yMode val="edge"/>
              <c:x val="1.1061946902654838E-2"/>
              <c:y val="0.19804790026246838"/>
            </c:manualLayout>
          </c:layout>
          <c:spPr>
            <a:noFill/>
            <a:ln w="25400">
              <a:noFill/>
            </a:ln>
          </c:spPr>
        </c:title>
        <c:numFmt formatCode="0;[Red]0" sourceLinked="0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42054912"/>
        <c:crosses val="autoZero"/>
        <c:crossBetween val="between"/>
        <c:majorUnit val="100"/>
        <c:minorUnit val="20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r"/>
      <c:layout>
        <c:manualLayout>
          <c:xMode val="edge"/>
          <c:yMode val="edge"/>
          <c:x val="0.27185788446798131"/>
          <c:y val="0.90393518518518523"/>
          <c:w val="0.51372674378091798"/>
          <c:h val="8.873067949839672E-2"/>
        </c:manualLayout>
      </c:layout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</c:chart>
  <c:spPr>
    <a:ln w="38100">
      <a:solidFill>
        <a:srgbClr val="F79646"/>
      </a:solidFill>
    </a:ln>
    <a:effectLst/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GB" sz="1200"/>
            </a:pPr>
            <a:r>
              <a:rPr lang="en-US" sz="1200"/>
              <a:t>PPM</a:t>
            </a:r>
            <a:r>
              <a:rPr lang="en-US" sz="1200" baseline="0"/>
              <a:t> - Number of Trades</a:t>
            </a:r>
            <a:endParaRPr lang="en-US" sz="1200"/>
          </a:p>
        </c:rich>
      </c:tx>
      <c:layout>
        <c:manualLayout>
          <c:xMode val="edge"/>
          <c:yMode val="edge"/>
          <c:x val="0.37151701388889063"/>
          <c:y val="2.38261437908496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708884983925561"/>
          <c:y val="0.11386666666666667"/>
          <c:w val="0.77322709448372184"/>
          <c:h val="0.58286568627450985"/>
        </c:manualLayout>
      </c:layout>
      <c:barChart>
        <c:barDir val="col"/>
        <c:grouping val="stacked"/>
        <c:ser>
          <c:idx val="2"/>
          <c:order val="0"/>
          <c:tx>
            <c:strRef>
              <c:f>'5_Residual_Balancing'!$C$119</c:f>
              <c:strCache>
                <c:ptCount val="1"/>
                <c:pt idx="0">
                  <c:v>Number of Buys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cat>
            <c:numRef>
              <c:f>'5_Residual_Balancing'!$D$116:$O$116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'5_Residual_Balancing'!$D$119:$P$119</c:f>
              <c:numCache>
                <c:formatCode>0_ ;[Red]\-0\ </c:formatCode>
                <c:ptCount val="13"/>
                <c:pt idx="0">
                  <c:v>45</c:v>
                </c:pt>
                <c:pt idx="1">
                  <c:v>153</c:v>
                </c:pt>
                <c:pt idx="2">
                  <c:v>83</c:v>
                </c:pt>
                <c:pt idx="3" formatCode="General">
                  <c:v>60</c:v>
                </c:pt>
                <c:pt idx="4" formatCode="General">
                  <c:v>109</c:v>
                </c:pt>
                <c:pt idx="5" formatCode="General">
                  <c:v>75</c:v>
                </c:pt>
                <c:pt idx="6" formatCode="General">
                  <c:v>88</c:v>
                </c:pt>
                <c:pt idx="7" formatCode="General">
                  <c:v>122</c:v>
                </c:pt>
                <c:pt idx="8" formatCode="General">
                  <c:v>99</c:v>
                </c:pt>
              </c:numCache>
            </c:numRef>
          </c:val>
        </c:ser>
        <c:ser>
          <c:idx val="3"/>
          <c:order val="1"/>
          <c:tx>
            <c:strRef>
              <c:f>'5_Residual_Balancing'!$C$120</c:f>
              <c:strCache>
                <c:ptCount val="1"/>
                <c:pt idx="0">
                  <c:v>Number of Sells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numRef>
              <c:f>'5_Residual_Balancing'!$D$116:$O$116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'5_Residual_Balancing'!$D$120:$P$120</c:f>
              <c:numCache>
                <c:formatCode>0_ ;[Red]\-0\ </c:formatCode>
                <c:ptCount val="13"/>
                <c:pt idx="0">
                  <c:v>-166</c:v>
                </c:pt>
                <c:pt idx="1">
                  <c:v>-82</c:v>
                </c:pt>
                <c:pt idx="2">
                  <c:v>-106</c:v>
                </c:pt>
                <c:pt idx="3" formatCode="General">
                  <c:v>-86</c:v>
                </c:pt>
                <c:pt idx="4" formatCode="General">
                  <c:v>-65</c:v>
                </c:pt>
                <c:pt idx="5" formatCode="General">
                  <c:v>-88</c:v>
                </c:pt>
                <c:pt idx="6" formatCode="General">
                  <c:v>-166</c:v>
                </c:pt>
                <c:pt idx="7" formatCode="General">
                  <c:v>-76</c:v>
                </c:pt>
                <c:pt idx="8" formatCode="General">
                  <c:v>-73</c:v>
                </c:pt>
              </c:numCache>
            </c:numRef>
          </c:val>
        </c:ser>
        <c:overlap val="100"/>
        <c:axId val="144333056"/>
        <c:axId val="144339328"/>
      </c:barChart>
      <c:lineChart>
        <c:grouping val="standard"/>
        <c:ser>
          <c:idx val="4"/>
          <c:order val="2"/>
          <c:tx>
            <c:strRef>
              <c:f>'5_Residual_Balancing'!$C$121</c:f>
              <c:strCache>
                <c:ptCount val="1"/>
                <c:pt idx="0">
                  <c:v>Number of Days (Buys)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8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'5_Residual_Balancing'!$D$116:$P$116</c:f>
              <c:numCache>
                <c:formatCode>mmm\-yy</c:formatCode>
                <c:ptCount val="13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'5_Residual_Balancing'!$D$121:$P$121</c:f>
              <c:numCache>
                <c:formatCode>0_ ;[Red]\-0\ </c:formatCode>
                <c:ptCount val="13"/>
                <c:pt idx="0">
                  <c:v>7</c:v>
                </c:pt>
                <c:pt idx="1">
                  <c:v>9</c:v>
                </c:pt>
                <c:pt idx="2">
                  <c:v>7</c:v>
                </c:pt>
                <c:pt idx="3" formatCode="General">
                  <c:v>8</c:v>
                </c:pt>
                <c:pt idx="4" formatCode="General">
                  <c:v>9</c:v>
                </c:pt>
                <c:pt idx="5" formatCode="General">
                  <c:v>6</c:v>
                </c:pt>
                <c:pt idx="6" formatCode="General">
                  <c:v>8</c:v>
                </c:pt>
                <c:pt idx="7" formatCode="General">
                  <c:v>11</c:v>
                </c:pt>
                <c:pt idx="8" formatCode="General">
                  <c:v>7</c:v>
                </c:pt>
              </c:numCache>
            </c:numRef>
          </c:val>
        </c:ser>
        <c:ser>
          <c:idx val="5"/>
          <c:order val="3"/>
          <c:tx>
            <c:strRef>
              <c:f>'5_Residual_Balancing'!$C$122</c:f>
              <c:strCache>
                <c:ptCount val="1"/>
                <c:pt idx="0">
                  <c:v>Number of Days (Sells)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  <c:spPr>
              <a:solidFill>
                <a:schemeClr val="tx2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'5_Residual_Balancing'!$D$116:$P$116</c:f>
              <c:numCache>
                <c:formatCode>mmm\-yy</c:formatCode>
                <c:ptCount val="13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'5_Residual_Balancing'!$D$122:$P$122</c:f>
              <c:numCache>
                <c:formatCode>0_ ;[Red]\-0\ </c:formatCode>
                <c:ptCount val="13"/>
                <c:pt idx="0">
                  <c:v>13</c:v>
                </c:pt>
                <c:pt idx="1">
                  <c:v>5</c:v>
                </c:pt>
                <c:pt idx="2">
                  <c:v>11</c:v>
                </c:pt>
                <c:pt idx="3" formatCode="General">
                  <c:v>8</c:v>
                </c:pt>
                <c:pt idx="4" formatCode="General">
                  <c:v>6</c:v>
                </c:pt>
                <c:pt idx="5" formatCode="General">
                  <c:v>8</c:v>
                </c:pt>
                <c:pt idx="6" formatCode="General">
                  <c:v>10</c:v>
                </c:pt>
                <c:pt idx="7" formatCode="General">
                  <c:v>10</c:v>
                </c:pt>
                <c:pt idx="8" formatCode="General">
                  <c:v>7</c:v>
                </c:pt>
              </c:numCache>
            </c:numRef>
          </c:val>
        </c:ser>
        <c:marker val="1"/>
        <c:axId val="144341248"/>
        <c:axId val="144363520"/>
      </c:lineChart>
      <c:dateAx>
        <c:axId val="144333056"/>
        <c:scaling>
          <c:orientation val="minMax"/>
        </c:scaling>
        <c:axPos val="b"/>
        <c:numFmt formatCode="mmm\-yy" sourceLinked="1"/>
        <c:tickLblPos val="low"/>
        <c:txPr>
          <a:bodyPr rot="-5400000" vert="horz"/>
          <a:lstStyle/>
          <a:p>
            <a:pPr>
              <a:defRPr lang="en-GB"/>
            </a:pPr>
            <a:endParaRPr lang="en-US"/>
          </a:p>
        </c:txPr>
        <c:crossAx val="144339328"/>
        <c:crosses val="autoZero"/>
        <c:auto val="1"/>
        <c:lblOffset val="100"/>
      </c:dateAx>
      <c:valAx>
        <c:axId val="1443393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US"/>
                  <a:t>Number of Trades</a:t>
                </a:r>
              </a:p>
            </c:rich>
          </c:tx>
          <c:layout>
            <c:manualLayout>
              <c:xMode val="edge"/>
              <c:yMode val="edge"/>
              <c:x val="1.8171493469619545E-2"/>
              <c:y val="0.22833734324876059"/>
            </c:manualLayout>
          </c:layout>
          <c:spPr>
            <a:noFill/>
            <a:ln w="25400">
              <a:noFill/>
            </a:ln>
          </c:spPr>
        </c:title>
        <c:numFmt formatCode="0;[Red]0" sourceLinked="0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44333056"/>
        <c:crosses val="autoZero"/>
        <c:crossBetween val="between"/>
      </c:valAx>
      <c:dateAx>
        <c:axId val="144341248"/>
        <c:scaling>
          <c:orientation val="minMax"/>
        </c:scaling>
        <c:delete val="1"/>
        <c:axPos val="b"/>
        <c:numFmt formatCode="mmm\-yy" sourceLinked="1"/>
        <c:tickLblPos val="nextTo"/>
        <c:crossAx val="144363520"/>
        <c:crosses val="autoZero"/>
        <c:auto val="1"/>
        <c:lblOffset val="100"/>
      </c:dateAx>
      <c:valAx>
        <c:axId val="144363520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US"/>
                  <a:t>Number of Days Traded</a:t>
                </a:r>
              </a:p>
            </c:rich>
          </c:tx>
          <c:layout>
            <c:manualLayout>
              <c:xMode val="edge"/>
              <c:yMode val="edge"/>
              <c:x val="0.95182264908538905"/>
              <c:y val="0.18991141732283626"/>
            </c:manualLayout>
          </c:layout>
          <c:spPr>
            <a:noFill/>
            <a:ln w="25400">
              <a:noFill/>
            </a:ln>
          </c:spPr>
        </c:title>
        <c:numFmt formatCode="0_ ;[Red]\-0\ " sourceLinked="1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44341248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2.2714366837024492E-3"/>
          <c:y val="0.89236402741324006"/>
          <c:w val="0.98353208404315351"/>
          <c:h val="7.6389253426654966E-2"/>
        </c:manualLayout>
      </c:layout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</c:chart>
  <c:spPr>
    <a:ln w="38100">
      <a:solidFill>
        <a:srgbClr val="F79646"/>
      </a:solidFill>
    </a:ln>
    <a:effectLst/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400"/>
            </a:pPr>
            <a:r>
              <a:rPr lang="en-GB" sz="1400"/>
              <a:t>Demand Forecasting - Day Ahead Scheme Parameters</a:t>
            </a:r>
          </a:p>
        </c:rich>
      </c:tx>
      <c:layout>
        <c:manualLayout>
          <c:xMode val="edge"/>
          <c:yMode val="edge"/>
          <c:x val="0.18868315972222349"/>
          <c:y val="6.38305317548565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16545138888967"/>
          <c:y val="0.17750740740740886"/>
          <c:w val="0.83122187500000277"/>
          <c:h val="0.67926555555555879"/>
        </c:manualLayout>
      </c:layout>
      <c:scatterChart>
        <c:scatterStyle val="smoothMarker"/>
        <c:ser>
          <c:idx val="0"/>
          <c:order val="0"/>
          <c:spPr>
            <a:ln w="381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Graph_Data!$B$76:$B$83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</c:numCache>
            </c:numRef>
          </c:xVal>
          <c:yVal>
            <c:numRef>
              <c:f>Graph_Data!$C$76:$C$83</c:f>
              <c:numCache>
                <c:formatCode>0.0_ ;[Red]\-0.0\ </c:formatCode>
                <c:ptCount val="8"/>
                <c:pt idx="0">
                  <c:v>10</c:v>
                </c:pt>
                <c:pt idx="1">
                  <c:v>8.21129</c:v>
                </c:pt>
                <c:pt idx="2">
                  <c:v>5.97818</c:v>
                </c:pt>
                <c:pt idx="3">
                  <c:v>3.7561800000000001</c:v>
                </c:pt>
                <c:pt idx="4">
                  <c:v>1.5341800000000001</c:v>
                </c:pt>
                <c:pt idx="5">
                  <c:v>-0.9</c:v>
                </c:pt>
                <c:pt idx="6">
                  <c:v>-1.5</c:v>
                </c:pt>
                <c:pt idx="7">
                  <c:v>-1.5</c:v>
                </c:pt>
              </c:numCache>
            </c:numRef>
          </c:yVal>
        </c:ser>
        <c:axId val="144429440"/>
        <c:axId val="144431360"/>
      </c:scatterChart>
      <c:valAx>
        <c:axId val="144429440"/>
        <c:scaling>
          <c:orientation val="minMax"/>
          <c:max val="14"/>
          <c:min val="0"/>
        </c:scaling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GB"/>
                  <a:t>Demand Forecasting Error - mcm/d</a:t>
                </a:r>
              </a:p>
            </c:rich>
          </c:tx>
          <c:layout>
            <c:manualLayout>
              <c:xMode val="edge"/>
              <c:yMode val="edge"/>
              <c:x val="0.32124402257936935"/>
              <c:y val="0.88541887516978668"/>
            </c:manualLayout>
          </c:layout>
          <c:spPr>
            <a:noFill/>
            <a:ln w="25400">
              <a:noFill/>
            </a:ln>
          </c:spPr>
        </c:title>
        <c:numFmt formatCode="#,##0;\(#,##0\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44431360"/>
        <c:crosses val="autoZero"/>
        <c:crossBetween val="midCat"/>
        <c:majorUnit val="2"/>
      </c:valAx>
      <c:valAx>
        <c:axId val="144431360"/>
        <c:scaling>
          <c:orientation val="minMax"/>
          <c:max val="12"/>
          <c:min val="-4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GB"/>
                  <a:t>Incentive Profit / Loss - £m</a:t>
                </a:r>
              </a:p>
            </c:rich>
          </c:tx>
          <c:layout>
            <c:manualLayout>
              <c:xMode val="edge"/>
              <c:yMode val="edge"/>
              <c:x val="2.0259722222222241E-2"/>
              <c:y val="0.24246037037037152"/>
            </c:manualLayout>
          </c:layout>
          <c:spPr>
            <a:noFill/>
            <a:ln w="25400">
              <a:noFill/>
            </a:ln>
          </c:spPr>
        </c:title>
        <c:numFmt formatCode="#,##0;[Red]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4442944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accent4">
          <a:shade val="95000"/>
          <a:satMod val="105000"/>
        </a:schemeClr>
      </a:solidFill>
      <a:prstDash val="solid"/>
    </a:ln>
    <a:effectLst>
      <a:glow rad="63500">
        <a:schemeClr val="accent4">
          <a:satMod val="175000"/>
          <a:alpha val="40000"/>
        </a:schemeClr>
      </a:glo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 alignWithMargins="0"/>
    <c:pageMargins b="1" l="0.75000000000000366" r="0.75000000000000366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400"/>
            </a:pPr>
            <a:r>
              <a:rPr lang="en-GB" sz="1400"/>
              <a:t>Demand Forecasting - D2 to D5 Scheme Parameters</a:t>
            </a:r>
          </a:p>
        </c:rich>
      </c:tx>
      <c:layout>
        <c:manualLayout>
          <c:xMode val="edge"/>
          <c:yMode val="edge"/>
          <c:x val="0.2026345486111111"/>
          <c:y val="6.903851851851851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9362847222227"/>
          <c:y val="0.19632222222222223"/>
          <c:w val="0.84445104166666651"/>
          <c:h val="0.66045074074074051"/>
        </c:manualLayout>
      </c:layout>
      <c:scatterChart>
        <c:scatterStyle val="smoothMarker"/>
        <c:ser>
          <c:idx val="0"/>
          <c:order val="0"/>
          <c:spPr>
            <a:ln w="381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Graph_Data!$F$76:$F$86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xVal>
          <c:yVal>
            <c:numRef>
              <c:f>Graph_Data!$G$76:$G$86</c:f>
              <c:numCache>
                <c:formatCode>0.0_ ;[Red]\-0.0\ </c:formatCode>
                <c:ptCount val="11"/>
                <c:pt idx="0">
                  <c:v>10</c:v>
                </c:pt>
                <c:pt idx="1">
                  <c:v>8.75</c:v>
                </c:pt>
                <c:pt idx="2">
                  <c:v>7.5</c:v>
                </c:pt>
                <c:pt idx="3">
                  <c:v>6.25</c:v>
                </c:pt>
                <c:pt idx="4">
                  <c:v>5</c:v>
                </c:pt>
                <c:pt idx="5">
                  <c:v>3.75</c:v>
                </c:pt>
                <c:pt idx="6">
                  <c:v>2.5</c:v>
                </c:pt>
                <c:pt idx="7">
                  <c:v>1.25</c:v>
                </c:pt>
                <c:pt idx="8">
                  <c:v>0</c:v>
                </c:pt>
                <c:pt idx="9">
                  <c:v>-1</c:v>
                </c:pt>
                <c:pt idx="10">
                  <c:v>-1</c:v>
                </c:pt>
              </c:numCache>
            </c:numRef>
          </c:yVal>
        </c:ser>
        <c:axId val="142096256"/>
        <c:axId val="142114816"/>
      </c:scatterChart>
      <c:valAx>
        <c:axId val="142096256"/>
        <c:scaling>
          <c:orientation val="minMax"/>
          <c:max val="20"/>
          <c:min val="0"/>
        </c:scaling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GB"/>
                  <a:t>Demand Forecasting Error - mcm/d</a:t>
                </a:r>
              </a:p>
            </c:rich>
          </c:tx>
          <c:layout>
            <c:manualLayout>
              <c:xMode val="edge"/>
              <c:yMode val="edge"/>
              <c:x val="0.32124399544396581"/>
              <c:y val="0.88541903690610102"/>
            </c:manualLayout>
          </c:layout>
          <c:spPr>
            <a:noFill/>
            <a:ln w="25400">
              <a:noFill/>
            </a:ln>
          </c:spPr>
        </c:title>
        <c:numFmt formatCode="#,##0;\(#,##0\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42114816"/>
        <c:crosses val="autoZero"/>
        <c:crossBetween val="midCat"/>
        <c:majorUnit val="2"/>
      </c:valAx>
      <c:valAx>
        <c:axId val="142114816"/>
        <c:scaling>
          <c:orientation val="minMax"/>
          <c:max val="12"/>
          <c:min val="-4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GB"/>
                  <a:t>Incentive Profit / Loss - £m</a:t>
                </a:r>
              </a:p>
            </c:rich>
          </c:tx>
          <c:layout>
            <c:manualLayout>
              <c:xMode val="edge"/>
              <c:yMode val="edge"/>
              <c:x val="1.1538194444444445E-2"/>
              <c:y val="0.2337981481481485"/>
            </c:manualLayout>
          </c:layout>
          <c:spPr>
            <a:noFill/>
            <a:ln w="25400">
              <a:noFill/>
            </a:ln>
          </c:spPr>
        </c:title>
        <c:numFmt formatCode="#,##0;[Red]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4209625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accent4">
          <a:shade val="95000"/>
          <a:satMod val="105000"/>
        </a:schemeClr>
      </a:solidFill>
      <a:prstDash val="solid"/>
    </a:ln>
    <a:effectLst>
      <a:glow rad="63500">
        <a:schemeClr val="accent4">
          <a:satMod val="175000"/>
          <a:alpha val="40000"/>
        </a:schemeClr>
      </a:glo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 alignWithMargins="0"/>
    <c:pageMargins b="1" l="0.75000000000000366" r="0.75000000000000366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200"/>
            </a:pPr>
            <a:r>
              <a:rPr lang="en-US" sz="1200"/>
              <a:t>Day Ahead Scheme Performance Measure</a:t>
            </a:r>
          </a:p>
        </c:rich>
      </c:tx>
      <c:layout>
        <c:manualLayout>
          <c:xMode val="edge"/>
          <c:yMode val="edge"/>
          <c:x val="0.28199965277777778"/>
          <c:y val="3.756274509803921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948784722222182E-2"/>
          <c:y val="0.133609477124183"/>
          <c:w val="0.88397829861111388"/>
          <c:h val="0.55923856209150324"/>
        </c:manualLayout>
      </c:layout>
      <c:barChart>
        <c:barDir val="col"/>
        <c:grouping val="clustered"/>
        <c:ser>
          <c:idx val="0"/>
          <c:order val="0"/>
          <c:tx>
            <c:strRef>
              <c:f>'6_Demand_Forecasting'!$C$65</c:f>
              <c:strCache>
                <c:ptCount val="1"/>
                <c:pt idx="0">
                  <c:v>Average Forecast Error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dPt>
            <c:idx val="12"/>
            <c:spPr>
              <a:solidFill>
                <a:schemeClr val="accent4">
                  <a:lumMod val="75000"/>
                </a:schemeClr>
              </a:solidFill>
            </c:spPr>
          </c:dPt>
          <c:cat>
            <c:strRef>
              <c:f>'6_Demand_Forecasting'!$D$64:$P$64</c:f>
              <c:strCache>
                <c:ptCount val="13"/>
                <c:pt idx="0">
                  <c:v>Apr-13</c:v>
                </c:pt>
                <c:pt idx="1">
                  <c:v>May-13</c:v>
                </c:pt>
                <c:pt idx="2">
                  <c:v>Jun-13</c:v>
                </c:pt>
                <c:pt idx="3">
                  <c:v>Jul-13</c:v>
                </c:pt>
                <c:pt idx="4">
                  <c:v>Aug-13</c:v>
                </c:pt>
                <c:pt idx="5">
                  <c:v>Sep-13</c:v>
                </c:pt>
                <c:pt idx="6">
                  <c:v>Oct-13</c:v>
                </c:pt>
                <c:pt idx="7">
                  <c:v>Nov-13</c:v>
                </c:pt>
                <c:pt idx="8">
                  <c:v>Dec-13</c:v>
                </c:pt>
                <c:pt idx="9">
                  <c:v>Jan-14</c:v>
                </c:pt>
                <c:pt idx="10">
                  <c:v>Feb-14</c:v>
                </c:pt>
                <c:pt idx="11">
                  <c:v>Mar-14</c:v>
                </c:pt>
                <c:pt idx="12">
                  <c:v>Average</c:v>
                </c:pt>
              </c:strCache>
            </c:strRef>
          </c:cat>
          <c:val>
            <c:numRef>
              <c:f>'6_Demand_Forecasting'!$D$65:$P$65</c:f>
              <c:numCache>
                <c:formatCode>General</c:formatCode>
                <c:ptCount val="13"/>
                <c:pt idx="0">
                  <c:v>11.22</c:v>
                </c:pt>
                <c:pt idx="1">
                  <c:v>8.64</c:v>
                </c:pt>
                <c:pt idx="2">
                  <c:v>8.33</c:v>
                </c:pt>
                <c:pt idx="3">
                  <c:v>5.86</c:v>
                </c:pt>
                <c:pt idx="4">
                  <c:v>8.16</c:v>
                </c:pt>
                <c:pt idx="5">
                  <c:v>6.64</c:v>
                </c:pt>
                <c:pt idx="6">
                  <c:v>8.51</c:v>
                </c:pt>
                <c:pt idx="7">
                  <c:v>7.49</c:v>
                </c:pt>
                <c:pt idx="8">
                  <c:v>13.13</c:v>
                </c:pt>
                <c:pt idx="12">
                  <c:v>8.66</c:v>
                </c:pt>
              </c:numCache>
            </c:numRef>
          </c:val>
        </c:ser>
        <c:axId val="144442496"/>
        <c:axId val="144444032"/>
      </c:barChart>
      <c:lineChart>
        <c:grouping val="standard"/>
        <c:ser>
          <c:idx val="1"/>
          <c:order val="1"/>
          <c:tx>
            <c:strRef>
              <c:f>'6_Demand_Forecasting'!$C$66</c:f>
              <c:strCache>
                <c:ptCount val="1"/>
                <c:pt idx="0">
                  <c:v>Weighted Average Forecast Error Target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'6_Demand_Forecasting'!$D$64:$P$64</c:f>
              <c:strCache>
                <c:ptCount val="13"/>
                <c:pt idx="0">
                  <c:v>Apr-13</c:v>
                </c:pt>
                <c:pt idx="1">
                  <c:v>May-13</c:v>
                </c:pt>
                <c:pt idx="2">
                  <c:v>Jun-13</c:v>
                </c:pt>
                <c:pt idx="3">
                  <c:v>Jul-13</c:v>
                </c:pt>
                <c:pt idx="4">
                  <c:v>Aug-13</c:v>
                </c:pt>
                <c:pt idx="5">
                  <c:v>Sep-13</c:v>
                </c:pt>
                <c:pt idx="6">
                  <c:v>Oct-13</c:v>
                </c:pt>
                <c:pt idx="7">
                  <c:v>Nov-13</c:v>
                </c:pt>
                <c:pt idx="8">
                  <c:v>Dec-13</c:v>
                </c:pt>
                <c:pt idx="9">
                  <c:v>Jan-14</c:v>
                </c:pt>
                <c:pt idx="10">
                  <c:v>Feb-14</c:v>
                </c:pt>
                <c:pt idx="11">
                  <c:v>Mar-14</c:v>
                </c:pt>
                <c:pt idx="12">
                  <c:v>Average</c:v>
                </c:pt>
              </c:strCache>
            </c:strRef>
          </c:cat>
          <c:val>
            <c:numRef>
              <c:f>'6_Demand_Forecasting'!$D$66:$P$66</c:f>
              <c:numCache>
                <c:formatCode>General</c:formatCode>
                <c:ptCount val="13"/>
                <c:pt idx="0">
                  <c:v>9.5</c:v>
                </c:pt>
                <c:pt idx="1">
                  <c:v>9.5</c:v>
                </c:pt>
                <c:pt idx="2">
                  <c:v>9.5</c:v>
                </c:pt>
                <c:pt idx="3">
                  <c:v>9.5</c:v>
                </c:pt>
                <c:pt idx="4">
                  <c:v>9.5</c:v>
                </c:pt>
                <c:pt idx="5">
                  <c:v>9.5</c:v>
                </c:pt>
                <c:pt idx="6">
                  <c:v>9.5</c:v>
                </c:pt>
                <c:pt idx="7">
                  <c:v>9.5</c:v>
                </c:pt>
                <c:pt idx="8">
                  <c:v>9.5</c:v>
                </c:pt>
                <c:pt idx="9">
                  <c:v>9.5</c:v>
                </c:pt>
                <c:pt idx="10">
                  <c:v>9.5</c:v>
                </c:pt>
                <c:pt idx="11">
                  <c:v>9.5</c:v>
                </c:pt>
                <c:pt idx="12">
                  <c:v>9.5</c:v>
                </c:pt>
              </c:numCache>
            </c:numRef>
          </c:val>
        </c:ser>
        <c:marker val="1"/>
        <c:axId val="144442496"/>
        <c:axId val="144444032"/>
      </c:lineChart>
      <c:catAx>
        <c:axId val="14444249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144444032"/>
        <c:crosses val="autoZero"/>
        <c:auto val="1"/>
        <c:lblAlgn val="ctr"/>
        <c:lblOffset val="100"/>
      </c:catAx>
      <c:valAx>
        <c:axId val="14444403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mcm</a:t>
                </a:r>
              </a:p>
            </c:rich>
          </c:tx>
          <c:layout>
            <c:manualLayout>
              <c:xMode val="edge"/>
              <c:yMode val="edge"/>
              <c:x val="8.8194444444445273E-3"/>
              <c:y val="0.3645558823529443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44442496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b"/>
      <c:layout>
        <c:manualLayout>
          <c:xMode val="edge"/>
          <c:yMode val="edge"/>
          <c:x val="1.130190972222225E-2"/>
          <c:y val="0.85468398692810565"/>
          <c:w val="0.97775121527777908"/>
          <c:h val="0.11406928104575162"/>
        </c:manualLayout>
      </c:layout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spPr>
    <a:noFill/>
    <a:ln w="38100" cap="flat" cmpd="sng" algn="ctr">
      <a:solidFill>
        <a:srgbClr val="8064A2">
          <a:shade val="95000"/>
          <a:satMod val="105000"/>
        </a:srgbClr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200"/>
            </a:pPr>
            <a:r>
              <a:rPr lang="en-US" sz="1200"/>
              <a:t>D-2 to D-5 Scheme Performance Measure</a:t>
            </a:r>
          </a:p>
        </c:rich>
      </c:tx>
      <c:layout>
        <c:manualLayout>
          <c:xMode val="edge"/>
          <c:yMode val="edge"/>
          <c:x val="0.28853350694444635"/>
          <c:y val="3.37924836601306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3973090277777796E-2"/>
          <c:y val="0.13775980392156864"/>
          <c:w val="0.86762916666666978"/>
          <c:h val="0.54540098039215656"/>
        </c:manualLayout>
      </c:layout>
      <c:barChart>
        <c:barDir val="col"/>
        <c:grouping val="clustered"/>
        <c:ser>
          <c:idx val="2"/>
          <c:order val="0"/>
          <c:tx>
            <c:strRef>
              <c:f>'6_Demand_Forecasting'!$C$67</c:f>
              <c:strCache>
                <c:ptCount val="1"/>
                <c:pt idx="0">
                  <c:v>Average Forecast Error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dPt>
            <c:idx val="12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cat>
            <c:strRef>
              <c:f>'6_Demand_Forecasting'!$D$64:$P$64</c:f>
              <c:strCache>
                <c:ptCount val="13"/>
                <c:pt idx="0">
                  <c:v>Apr-13</c:v>
                </c:pt>
                <c:pt idx="1">
                  <c:v>May-13</c:v>
                </c:pt>
                <c:pt idx="2">
                  <c:v>Jun-13</c:v>
                </c:pt>
                <c:pt idx="3">
                  <c:v>Jul-13</c:v>
                </c:pt>
                <c:pt idx="4">
                  <c:v>Aug-13</c:v>
                </c:pt>
                <c:pt idx="5">
                  <c:v>Sep-13</c:v>
                </c:pt>
                <c:pt idx="6">
                  <c:v>Oct-13</c:v>
                </c:pt>
                <c:pt idx="7">
                  <c:v>Nov-13</c:v>
                </c:pt>
                <c:pt idx="8">
                  <c:v>Dec-13</c:v>
                </c:pt>
                <c:pt idx="9">
                  <c:v>Jan-14</c:v>
                </c:pt>
                <c:pt idx="10">
                  <c:v>Feb-14</c:v>
                </c:pt>
                <c:pt idx="11">
                  <c:v>Mar-14</c:v>
                </c:pt>
                <c:pt idx="12">
                  <c:v>Average</c:v>
                </c:pt>
              </c:strCache>
            </c:strRef>
          </c:cat>
          <c:val>
            <c:numRef>
              <c:f>'6_Demand_Forecasting'!$D$67:$P$67</c:f>
              <c:numCache>
                <c:formatCode>General</c:formatCode>
                <c:ptCount val="13"/>
                <c:pt idx="0">
                  <c:v>13.75</c:v>
                </c:pt>
                <c:pt idx="1">
                  <c:v>11.48</c:v>
                </c:pt>
                <c:pt idx="2">
                  <c:v>10.72</c:v>
                </c:pt>
                <c:pt idx="3">
                  <c:v>8.81</c:v>
                </c:pt>
                <c:pt idx="4">
                  <c:v>12.78</c:v>
                </c:pt>
                <c:pt idx="5">
                  <c:v>9.64</c:v>
                </c:pt>
                <c:pt idx="6">
                  <c:v>12.86</c:v>
                </c:pt>
                <c:pt idx="7">
                  <c:v>12.82</c:v>
                </c:pt>
                <c:pt idx="8">
                  <c:v>20.09</c:v>
                </c:pt>
                <c:pt idx="12">
                  <c:v>12.55</c:v>
                </c:pt>
              </c:numCache>
            </c:numRef>
          </c:val>
        </c:ser>
        <c:axId val="144482688"/>
        <c:axId val="144484224"/>
      </c:barChart>
      <c:lineChart>
        <c:grouping val="standard"/>
        <c:ser>
          <c:idx val="3"/>
          <c:order val="1"/>
          <c:tx>
            <c:strRef>
              <c:f>'6_Demand_Forecasting'!$C$68</c:f>
              <c:strCache>
                <c:ptCount val="1"/>
                <c:pt idx="0">
                  <c:v>Weighted Average Forecast Error Target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'6_Demand_Forecasting'!$D$64:$P$64</c:f>
              <c:strCache>
                <c:ptCount val="13"/>
                <c:pt idx="0">
                  <c:v>Apr-13</c:v>
                </c:pt>
                <c:pt idx="1">
                  <c:v>May-13</c:v>
                </c:pt>
                <c:pt idx="2">
                  <c:v>Jun-13</c:v>
                </c:pt>
                <c:pt idx="3">
                  <c:v>Jul-13</c:v>
                </c:pt>
                <c:pt idx="4">
                  <c:v>Aug-13</c:v>
                </c:pt>
                <c:pt idx="5">
                  <c:v>Sep-13</c:v>
                </c:pt>
                <c:pt idx="6">
                  <c:v>Oct-13</c:v>
                </c:pt>
                <c:pt idx="7">
                  <c:v>Nov-13</c:v>
                </c:pt>
                <c:pt idx="8">
                  <c:v>Dec-13</c:v>
                </c:pt>
                <c:pt idx="9">
                  <c:v>Jan-14</c:v>
                </c:pt>
                <c:pt idx="10">
                  <c:v>Feb-14</c:v>
                </c:pt>
                <c:pt idx="11">
                  <c:v>Mar-14</c:v>
                </c:pt>
                <c:pt idx="12">
                  <c:v>Average</c:v>
                </c:pt>
              </c:strCache>
            </c:strRef>
          </c:cat>
          <c:val>
            <c:numRef>
              <c:f>'6_Demand_Forecasting'!$D$68:$P$68</c:f>
              <c:numCache>
                <c:formatCode>General</c:formatCode>
                <c:ptCount val="13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</c:numCache>
            </c:numRef>
          </c:val>
        </c:ser>
        <c:marker val="1"/>
        <c:axId val="144482688"/>
        <c:axId val="144484224"/>
      </c:lineChart>
      <c:catAx>
        <c:axId val="144482688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144484224"/>
        <c:crosses val="autoZero"/>
        <c:auto val="1"/>
        <c:lblAlgn val="ctr"/>
        <c:lblOffset val="100"/>
      </c:catAx>
      <c:valAx>
        <c:axId val="14448422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mcm</a:t>
                </a:r>
              </a:p>
            </c:rich>
          </c:tx>
          <c:layout>
            <c:manualLayout>
              <c:xMode val="edge"/>
              <c:yMode val="edge"/>
              <c:x val="1.3229166666666731E-2"/>
              <c:y val="0.3638624183006568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44482688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r"/>
      <c:layout>
        <c:manualLayout>
          <c:xMode val="edge"/>
          <c:yMode val="edge"/>
          <c:x val="7.8769097222222278E-3"/>
          <c:y val="0.87039117647059505"/>
          <c:w val="0.98024270833333338"/>
          <c:h val="9.8892156862745093E-2"/>
        </c:manualLayout>
      </c:layout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spPr>
    <a:noFill/>
    <a:ln w="38100" cap="flat" cmpd="sng" algn="ctr">
      <a:solidFill>
        <a:srgbClr val="8064A2">
          <a:shade val="95000"/>
          <a:satMod val="105000"/>
        </a:srgbClr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400"/>
            </a:pPr>
            <a:r>
              <a:rPr lang="en-US" sz="1400"/>
              <a:t>Price Performance Measure</a:t>
            </a:r>
          </a:p>
        </c:rich>
      </c:tx>
      <c:layout>
        <c:manualLayout>
          <c:xMode val="edge"/>
          <c:yMode val="edge"/>
          <c:x val="0.31907231808588843"/>
          <c:y val="2.71813925161944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783640211458878"/>
          <c:y val="0.12898202614379084"/>
          <c:w val="0.83158663194444449"/>
          <c:h val="0.59153137254901966"/>
        </c:manualLayout>
      </c:layout>
      <c:lineChart>
        <c:grouping val="standard"/>
        <c:ser>
          <c:idx val="2"/>
          <c:order val="0"/>
          <c:tx>
            <c:strRef>
              <c:f>'5_Residual_Balancing'!$C$85</c:f>
              <c:strCache>
                <c:ptCount val="1"/>
                <c:pt idx="0">
                  <c:v>Average Monthly PPM (%)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'5_Residual_Balancing'!$D$82:$O$82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'5_Residual_Balancing'!$D$85:$P$85</c:f>
              <c:numCache>
                <c:formatCode>0.00</c:formatCode>
                <c:ptCount val="13"/>
                <c:pt idx="0">
                  <c:v>1.07</c:v>
                </c:pt>
                <c:pt idx="1">
                  <c:v>0.78</c:v>
                </c:pt>
                <c:pt idx="2">
                  <c:v>1.1000000000000001</c:v>
                </c:pt>
                <c:pt idx="3" formatCode="General">
                  <c:v>0.44</c:v>
                </c:pt>
                <c:pt idx="4" formatCode="General">
                  <c:v>0.51</c:v>
                </c:pt>
                <c:pt idx="5" formatCode="General">
                  <c:v>0.34</c:v>
                </c:pt>
                <c:pt idx="6" formatCode="General">
                  <c:v>1.34</c:v>
                </c:pt>
                <c:pt idx="7" formatCode="General">
                  <c:v>0.83</c:v>
                </c:pt>
                <c:pt idx="8" formatCode="General">
                  <c:v>0.64</c:v>
                </c:pt>
              </c:numCache>
            </c:numRef>
          </c:val>
        </c:ser>
        <c:ser>
          <c:idx val="5"/>
          <c:order val="1"/>
          <c:tx>
            <c:v>PPM Target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'5_Residual_Balancing'!$D$82:$P$82</c:f>
              <c:numCache>
                <c:formatCode>mmm\-yy</c:formatCode>
                <c:ptCount val="13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'5_Residual_Balancing'!$D$88:$P$88</c:f>
              <c:numCache>
                <c:formatCode>General</c:formatCode>
                <c:ptCount val="13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</c:numCache>
            </c:numRef>
          </c:val>
        </c:ser>
        <c:marker val="1"/>
        <c:axId val="138911104"/>
        <c:axId val="138916992"/>
      </c:lineChart>
      <c:dateAx>
        <c:axId val="138911104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138916992"/>
        <c:crosses val="autoZero"/>
        <c:auto val="1"/>
        <c:lblOffset val="100"/>
      </c:dateAx>
      <c:valAx>
        <c:axId val="1389169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Average Monthly PPM (%)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38911104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r"/>
      <c:layout>
        <c:manualLayout>
          <c:xMode val="edge"/>
          <c:yMode val="edge"/>
          <c:x val="0.19668368055555555"/>
          <c:y val="0.88956993464052292"/>
          <c:w val="0.60222430555555562"/>
          <c:h val="8.3333615904459327E-2"/>
        </c:manualLayout>
      </c:layout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spPr>
    <a:solidFill>
      <a:schemeClr val="lt1"/>
    </a:solidFill>
    <a:ln w="38100" cap="flat" cmpd="sng" algn="ctr">
      <a:solidFill>
        <a:schemeClr val="accent6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400"/>
            </a:pPr>
            <a:r>
              <a:rPr lang="en-GB" sz="1400"/>
              <a:t>Number of Maintenance Days Scheme Parameters</a:t>
            </a:r>
          </a:p>
        </c:rich>
      </c:tx>
      <c:layout>
        <c:manualLayout>
          <c:xMode val="edge"/>
          <c:yMode val="edge"/>
          <c:x val="0.19900260416666671"/>
          <c:y val="4.539777777777779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781918719234811E-2"/>
          <c:y val="0.18682492122113054"/>
          <c:w val="0.87129374842380003"/>
          <c:h val="0.67753951808655788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chemeClr val="tx1">
                  <a:lumMod val="65000"/>
                  <a:lumOff val="3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Graph_Data!$B$95:$B$103</c:f>
              <c:numCache>
                <c:formatCode>General</c:formatCode>
                <c:ptCount val="9"/>
                <c:pt idx="0">
                  <c:v>-60</c:v>
                </c:pt>
                <c:pt idx="1">
                  <c:v>-50</c:v>
                </c:pt>
                <c:pt idx="2">
                  <c:v>-35</c:v>
                </c:pt>
                <c:pt idx="3">
                  <c:v>-15</c:v>
                </c:pt>
                <c:pt idx="4">
                  <c:v>0</c:v>
                </c:pt>
                <c:pt idx="5">
                  <c:v>5</c:v>
                </c:pt>
                <c:pt idx="6">
                  <c:v>25</c:v>
                </c:pt>
                <c:pt idx="7">
                  <c:v>50</c:v>
                </c:pt>
                <c:pt idx="8">
                  <c:v>60</c:v>
                </c:pt>
              </c:numCache>
            </c:numRef>
          </c:xVal>
          <c:yVal>
            <c:numRef>
              <c:f>Graph_Data!$C$95:$C$103</c:f>
              <c:numCache>
                <c:formatCode>0.0_ ;[Red]\-0.0\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0.7</c:v>
                </c:pt>
                <c:pt idx="3">
                  <c:v>0.3</c:v>
                </c:pt>
                <c:pt idx="4">
                  <c:v>0</c:v>
                </c:pt>
                <c:pt idx="5">
                  <c:v>-0.1</c:v>
                </c:pt>
                <c:pt idx="6">
                  <c:v>-0.5</c:v>
                </c:pt>
                <c:pt idx="7">
                  <c:v>-1</c:v>
                </c:pt>
                <c:pt idx="8">
                  <c:v>-1</c:v>
                </c:pt>
              </c:numCache>
            </c:numRef>
          </c:yVal>
        </c:ser>
        <c:axId val="144513280"/>
        <c:axId val="144523648"/>
      </c:scatterChart>
      <c:valAx>
        <c:axId val="144513280"/>
        <c:scaling>
          <c:orientation val="minMax"/>
          <c:max val="60"/>
          <c:min val="-60"/>
        </c:scaling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GB"/>
                  <a:t>Number of Maintenance Days Compared to Target</a:t>
                </a:r>
              </a:p>
            </c:rich>
          </c:tx>
          <c:layout>
            <c:manualLayout>
              <c:xMode val="edge"/>
              <c:yMode val="edge"/>
              <c:x val="0.29337670496106294"/>
              <c:y val="0.88981558226274349"/>
            </c:manualLayout>
          </c:layout>
          <c:spPr>
            <a:noFill/>
            <a:ln w="25400">
              <a:noFill/>
            </a:ln>
          </c:spPr>
        </c:title>
        <c:numFmt formatCode="0;[Red]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44523648"/>
        <c:crosses val="autoZero"/>
        <c:crossBetween val="midCat"/>
      </c:valAx>
      <c:valAx>
        <c:axId val="144523648"/>
        <c:scaling>
          <c:orientation val="minMax"/>
          <c:max val="2"/>
          <c:min val="-2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GB"/>
                  <a:t>Incentive ( Loss ) / Profit (£m)</a:t>
                </a:r>
              </a:p>
            </c:rich>
          </c:tx>
          <c:layout>
            <c:manualLayout>
              <c:xMode val="edge"/>
              <c:yMode val="edge"/>
              <c:x val="1.9117421797685285E-2"/>
              <c:y val="0.25542892664732697"/>
            </c:manualLayout>
          </c:layout>
          <c:spPr>
            <a:noFill/>
            <a:ln w="25400">
              <a:noFill/>
            </a:ln>
          </c:spPr>
        </c:title>
        <c:numFmt formatCode="#,##0.00;[Red]#,##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44513280"/>
        <c:crossesAt val="0"/>
        <c:crossBetween val="midCat"/>
        <c:majorUnit val="1"/>
        <c:minorUnit val="1"/>
      </c:valAx>
      <c:spPr>
        <a:solidFill>
          <a:srgbClr val="FFFFFF"/>
        </a:solidFill>
        <a:ln w="3175">
          <a:solidFill>
            <a:srgbClr val="969696"/>
          </a:solidFill>
          <a:prstDash val="solid"/>
        </a:ln>
      </c:spPr>
    </c:plotArea>
    <c:plotVisOnly val="1"/>
    <c:dispBlanksAs val="gap"/>
  </c:chart>
  <c:spPr>
    <a:solidFill>
      <a:schemeClr val="bg1">
        <a:lumMod val="95000"/>
      </a:schemeClr>
    </a:solidFill>
    <a:ln w="9525" cap="flat" cmpd="sng" algn="ctr">
      <a:solidFill>
        <a:schemeClr val="dk1">
          <a:shade val="95000"/>
          <a:satMod val="105000"/>
        </a:schemeClr>
      </a:solidFill>
      <a:prstDash val="solid"/>
    </a:ln>
    <a:effectLst>
      <a:glow rad="101600">
        <a:schemeClr val="tx1">
          <a:lumMod val="50000"/>
          <a:lumOff val="50000"/>
          <a:alpha val="60000"/>
        </a:schemeClr>
      </a:glo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 alignWithMargins="0"/>
    <c:pageMargins b="1" l="0.75000000000000488" r="0.75000000000000488" t="1" header="0.5" footer="0.5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400"/>
            </a:pPr>
            <a:r>
              <a:rPr lang="en-GB" sz="1400"/>
              <a:t>Changes to Maintenance Plan Scheme Parameters</a:t>
            </a:r>
          </a:p>
        </c:rich>
      </c:tx>
      <c:layout>
        <c:manualLayout>
          <c:xMode val="edge"/>
          <c:yMode val="edge"/>
          <c:x val="0.18758437500000028"/>
          <c:y val="4.20048148148148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1803450798158423E-2"/>
          <c:y val="0.19509834800061759"/>
          <c:w val="0.87094341895788119"/>
          <c:h val="0.6464909277644646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chemeClr val="tx1">
                  <a:lumMod val="65000"/>
                  <a:lumOff val="3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Graph_Data!$E$95:$E$101</c:f>
              <c:numCache>
                <c:formatCode>0.0_ ;[Red]\-0.0\ </c:formatCode>
                <c:ptCount val="7"/>
                <c:pt idx="0">
                  <c:v>-12.2</c:v>
                </c:pt>
                <c:pt idx="1">
                  <c:v>-6.2</c:v>
                </c:pt>
                <c:pt idx="2">
                  <c:v>0</c:v>
                </c:pt>
                <c:pt idx="3">
                  <c:v>6.2</c:v>
                </c:pt>
                <c:pt idx="4">
                  <c:v>12.2</c:v>
                </c:pt>
                <c:pt idx="5">
                  <c:v>18.2</c:v>
                </c:pt>
                <c:pt idx="6">
                  <c:v>24.2</c:v>
                </c:pt>
              </c:numCache>
            </c:numRef>
          </c:xVal>
          <c:yVal>
            <c:numRef>
              <c:f>Graph_Data!$F$95:$F$101</c:f>
              <c:numCache>
                <c:formatCode>0.0_ ;[Red]\-0.0\ 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0.27</c:v>
                </c:pt>
                <c:pt idx="3">
                  <c:v>0</c:v>
                </c:pt>
                <c:pt idx="4">
                  <c:v>-0.27</c:v>
                </c:pt>
                <c:pt idx="5">
                  <c:v>-0.5</c:v>
                </c:pt>
                <c:pt idx="6">
                  <c:v>-0.5</c:v>
                </c:pt>
              </c:numCache>
            </c:numRef>
          </c:yVal>
        </c:ser>
        <c:axId val="144551936"/>
        <c:axId val="144553856"/>
      </c:scatterChart>
      <c:valAx>
        <c:axId val="144551936"/>
        <c:scaling>
          <c:orientation val="minMax"/>
          <c:max val="24"/>
          <c:min val="-12"/>
        </c:scaling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GB"/>
                  <a:t>Number of Changes Initiated by National Grid Compared to Target</a:t>
                </a:r>
              </a:p>
            </c:rich>
          </c:tx>
          <c:layout>
            <c:manualLayout>
              <c:xMode val="edge"/>
              <c:yMode val="edge"/>
              <c:x val="0.20665427477303042"/>
              <c:y val="0.88874343528520561"/>
            </c:manualLayout>
          </c:layout>
          <c:spPr>
            <a:noFill/>
            <a:ln w="25400">
              <a:noFill/>
            </a:ln>
          </c:spPr>
        </c:title>
        <c:numFmt formatCode="0;[Red]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900"/>
            </a:pPr>
            <a:endParaRPr lang="en-US"/>
          </a:p>
        </c:txPr>
        <c:crossAx val="144553856"/>
        <c:crosses val="autoZero"/>
        <c:crossBetween val="midCat"/>
        <c:majorUnit val="2"/>
        <c:minorUnit val="2"/>
      </c:valAx>
      <c:valAx>
        <c:axId val="144553856"/>
        <c:scaling>
          <c:orientation val="minMax"/>
          <c:max val="0.70000000000000062"/>
          <c:min val="-0.70000000000000062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GB"/>
                  <a:t>Incentive ( Loss ) / Profit (£m)</a:t>
                </a:r>
              </a:p>
            </c:rich>
          </c:tx>
          <c:layout>
            <c:manualLayout>
              <c:xMode val="edge"/>
              <c:yMode val="edge"/>
              <c:x val="2.5672389311991742E-2"/>
              <c:y val="0.26135584578292187"/>
            </c:manualLayout>
          </c:layout>
          <c:spPr>
            <a:noFill/>
            <a:ln w="25400">
              <a:noFill/>
            </a:ln>
          </c:spPr>
        </c:title>
        <c:numFmt formatCode="0.0;[Red]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900"/>
            </a:pPr>
            <a:endParaRPr lang="en-US"/>
          </a:p>
        </c:txPr>
        <c:crossAx val="144551936"/>
        <c:crossesAt val="0"/>
        <c:crossBetween val="midCat"/>
        <c:majorUnit val="0.2"/>
        <c:minorUnit val="0.2"/>
      </c:valAx>
      <c:spPr>
        <a:solidFill>
          <a:srgbClr val="FFFFFF"/>
        </a:solidFill>
        <a:ln w="3175">
          <a:solidFill>
            <a:srgbClr val="969696"/>
          </a:solidFill>
          <a:prstDash val="solid"/>
        </a:ln>
      </c:spPr>
    </c:plotArea>
    <c:plotVisOnly val="1"/>
    <c:dispBlanksAs val="gap"/>
  </c:chart>
  <c:spPr>
    <a:solidFill>
      <a:schemeClr val="bg1">
        <a:lumMod val="95000"/>
      </a:schemeClr>
    </a:solidFill>
    <a:ln w="9525" cap="flat" cmpd="sng" algn="ctr">
      <a:solidFill>
        <a:schemeClr val="dk1">
          <a:shade val="95000"/>
          <a:satMod val="105000"/>
        </a:schemeClr>
      </a:solidFill>
      <a:prstDash val="solid"/>
    </a:ln>
    <a:effectLst>
      <a:glow rad="101600">
        <a:schemeClr val="tx1">
          <a:lumMod val="50000"/>
          <a:lumOff val="50000"/>
          <a:alpha val="60000"/>
        </a:schemeClr>
      </a:glo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 alignWithMargins="0"/>
    <c:pageMargins b="1" l="0.75000000000000488" r="0.75000000000000488" t="1" header="0.5" footer="0.5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400"/>
            </a:pPr>
            <a:r>
              <a:rPr lang="en-US" sz="1400"/>
              <a:t>Changes Scheme - Performance Measure</a:t>
            </a:r>
          </a:p>
        </c:rich>
      </c:tx>
      <c:layout>
        <c:manualLayout>
          <c:xMode val="edge"/>
          <c:yMode val="edge"/>
          <c:x val="0.26714253472222221"/>
          <c:y val="3.4044117647058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497447916666667"/>
          <c:y val="0.12530882352941178"/>
          <c:w val="0.8297385416666665"/>
          <c:h val="0.61180620915032691"/>
        </c:manualLayout>
      </c:layout>
      <c:barChart>
        <c:barDir val="col"/>
        <c:grouping val="clustered"/>
        <c:ser>
          <c:idx val="0"/>
          <c:order val="0"/>
          <c:tx>
            <c:strRef>
              <c:f>'7_Maintenance'!$C$69</c:f>
              <c:strCache>
                <c:ptCount val="1"/>
                <c:pt idx="0">
                  <c:v>Days Changed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cat>
            <c:numRef>
              <c:f>'7_Maintenance'!$D$68:$J$68</c:f>
              <c:numCache>
                <c:formatCode>mmm\-yy</c:formatCode>
                <c:ptCount val="7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</c:numCache>
            </c:numRef>
          </c:cat>
          <c:val>
            <c:numRef>
              <c:f>'7_Maintenance'!$D$69:$J$69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axId val="144665216"/>
        <c:axId val="144679296"/>
      </c:barChart>
      <c:lineChart>
        <c:grouping val="standard"/>
        <c:ser>
          <c:idx val="1"/>
          <c:order val="1"/>
          <c:tx>
            <c:strRef>
              <c:f>'7_Maintenance'!$C$70</c:f>
              <c:strCache>
                <c:ptCount val="1"/>
                <c:pt idx="0">
                  <c:v>7 Month Average Change Target *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numRef>
              <c:f>'7_Maintenance'!$D$68:$J$68</c:f>
              <c:numCache>
                <c:formatCode>mmm\-yy</c:formatCode>
                <c:ptCount val="7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</c:numCache>
            </c:numRef>
          </c:cat>
          <c:val>
            <c:numRef>
              <c:f>'7_Maintenance'!$D$70:$J$70</c:f>
              <c:numCache>
                <c:formatCode>0.0</c:formatCode>
                <c:ptCount val="7"/>
                <c:pt idx="0">
                  <c:v>0.89071428571428579</c:v>
                </c:pt>
                <c:pt idx="1">
                  <c:v>0.89071428571428579</c:v>
                </c:pt>
                <c:pt idx="2">
                  <c:v>0.89071428571428579</c:v>
                </c:pt>
                <c:pt idx="3">
                  <c:v>0.89071428571428579</c:v>
                </c:pt>
                <c:pt idx="4">
                  <c:v>0.89071428571428579</c:v>
                </c:pt>
                <c:pt idx="5">
                  <c:v>0.89071428571428579</c:v>
                </c:pt>
                <c:pt idx="6">
                  <c:v>0.89071428571428579</c:v>
                </c:pt>
              </c:numCache>
            </c:numRef>
          </c:val>
        </c:ser>
        <c:marker val="1"/>
        <c:axId val="144665216"/>
        <c:axId val="144679296"/>
      </c:lineChart>
      <c:dateAx>
        <c:axId val="144665216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144679296"/>
        <c:crosses val="autoZero"/>
        <c:auto val="1"/>
        <c:lblOffset val="100"/>
      </c:dateAx>
      <c:valAx>
        <c:axId val="1446792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Days Changed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4466521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3.4454861111111096E-2"/>
          <c:y val="0.90617124183006537"/>
          <c:w val="0.91840486111111108"/>
          <c:h val="8.3333615904459327E-2"/>
        </c:manualLayout>
      </c:layout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spPr>
    <a:noFill/>
    <a:ln w="38100" cap="flat" cmpd="sng" algn="ctr">
      <a:solidFill>
        <a:schemeClr val="bg1">
          <a:lumMod val="50000"/>
        </a:schemeClr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400"/>
            </a:pPr>
            <a:r>
              <a:rPr lang="en-US" sz="1400"/>
              <a:t>Use of Days Scheme - Performance Measure</a:t>
            </a:r>
          </a:p>
        </c:rich>
      </c:tx>
      <c:layout>
        <c:manualLayout>
          <c:xMode val="edge"/>
          <c:yMode val="edge"/>
          <c:x val="0.24714322916666753"/>
          <c:y val="3.4044117647058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263819444444444"/>
          <c:y val="0.12945915032679794"/>
          <c:w val="0.86611892361111165"/>
          <c:h val="0.62010686274509863"/>
        </c:manualLayout>
      </c:layout>
      <c:barChart>
        <c:barDir val="col"/>
        <c:grouping val="clustered"/>
        <c:ser>
          <c:idx val="2"/>
          <c:order val="0"/>
          <c:tx>
            <c:strRef>
              <c:f>'7_Maintenance'!$C$71</c:f>
              <c:strCache>
                <c:ptCount val="1"/>
                <c:pt idx="0">
                  <c:v>Average Monthly Days Used/Forecasted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cat>
            <c:numRef>
              <c:f>'7_Maintenance'!$D$68:$J$68</c:f>
              <c:numCache>
                <c:formatCode>mmm\-yy</c:formatCode>
                <c:ptCount val="7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</c:numCache>
            </c:numRef>
          </c:cat>
          <c:val>
            <c:numRef>
              <c:f>'7_Maintenance'!$D$71:$J$71</c:f>
              <c:numCache>
                <c:formatCode>0.0</c:formatCode>
                <c:ptCount val="7"/>
                <c:pt idx="0">
                  <c:v>4.4285714285714288</c:v>
                </c:pt>
                <c:pt idx="1">
                  <c:v>4.4285714285714288</c:v>
                </c:pt>
                <c:pt idx="2">
                  <c:v>4.4285714285714288</c:v>
                </c:pt>
                <c:pt idx="3">
                  <c:v>4.4285714285714288</c:v>
                </c:pt>
                <c:pt idx="4">
                  <c:v>4.4285714285714288</c:v>
                </c:pt>
                <c:pt idx="5">
                  <c:v>4.4285714285714288</c:v>
                </c:pt>
                <c:pt idx="6">
                  <c:v>4.4285714285714288</c:v>
                </c:pt>
              </c:numCache>
            </c:numRef>
          </c:val>
        </c:ser>
        <c:axId val="144778752"/>
        <c:axId val="144780288"/>
      </c:barChart>
      <c:lineChart>
        <c:grouping val="standard"/>
        <c:ser>
          <c:idx val="3"/>
          <c:order val="1"/>
          <c:tx>
            <c:strRef>
              <c:f>'7_Maintenance'!$C$72</c:f>
              <c:strCache>
                <c:ptCount val="1"/>
                <c:pt idx="0">
                  <c:v>7 Month Average Days Target 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numRef>
              <c:f>'7_Maintenance'!$D$68:$J$68</c:f>
              <c:numCache>
                <c:formatCode>mmm\-yy</c:formatCode>
                <c:ptCount val="7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</c:numCache>
            </c:numRef>
          </c:cat>
          <c:val>
            <c:numRef>
              <c:f>'7_Maintenance'!$D$72:$J$72</c:f>
              <c:numCache>
                <c:formatCode>0.0</c:formatCode>
                <c:ptCount val="7"/>
                <c:pt idx="0">
                  <c:v>10.328571428571427</c:v>
                </c:pt>
                <c:pt idx="1">
                  <c:v>10.328571428571427</c:v>
                </c:pt>
                <c:pt idx="2">
                  <c:v>10.328571428571427</c:v>
                </c:pt>
                <c:pt idx="3">
                  <c:v>10.328571428571427</c:v>
                </c:pt>
                <c:pt idx="4">
                  <c:v>10.328571428571427</c:v>
                </c:pt>
                <c:pt idx="5">
                  <c:v>10.328571428571427</c:v>
                </c:pt>
                <c:pt idx="6">
                  <c:v>10.328571428571427</c:v>
                </c:pt>
              </c:numCache>
            </c:numRef>
          </c:val>
        </c:ser>
        <c:marker val="1"/>
        <c:axId val="144778752"/>
        <c:axId val="144780288"/>
      </c:lineChart>
      <c:dateAx>
        <c:axId val="144778752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144780288"/>
        <c:crosses val="autoZero"/>
        <c:auto val="1"/>
        <c:lblOffset val="100"/>
      </c:dateAx>
      <c:valAx>
        <c:axId val="14478028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Days Used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4477875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7.6188020833333744E-2"/>
          <c:y val="0.91032156862745051"/>
          <c:w val="0.9009909701722717"/>
          <c:h val="8.3333615904459327E-2"/>
        </c:manualLayout>
      </c:layout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spPr>
    <a:noFill/>
    <a:ln w="38100" cap="flat" cmpd="sng" algn="ctr">
      <a:solidFill>
        <a:schemeClr val="bg1">
          <a:lumMod val="50000"/>
        </a:schemeClr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400"/>
            </a:pPr>
            <a:r>
              <a:rPr lang="en-GB" sz="1400"/>
              <a:t>GHG Emissions from Compressors - Scheme Parameters</a:t>
            </a:r>
          </a:p>
        </c:rich>
      </c:tx>
      <c:layout>
        <c:manualLayout>
          <c:xMode val="edge"/>
          <c:yMode val="edge"/>
          <c:x val="0.14314809027777808"/>
          <c:y val="1.573506676792631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6071701388888903E-2"/>
          <c:y val="0.11141838574954682"/>
          <c:w val="0.8631515625000038"/>
          <c:h val="0.76382708047582293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Graph_Data!$B$47:$B$56</c:f>
              <c:numCache>
                <c:formatCode>#,##0_ ;[Red]\-#,##0\ </c:formatCode>
                <c:ptCount val="10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2917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</c:numCache>
            </c:numRef>
          </c:xVal>
          <c:yVal>
            <c:numRef>
              <c:f>Graph_Data!$C$47:$C$56</c:f>
              <c:numCache>
                <c:formatCode>0.0_ ;[Red]\-0.0\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-0.73982700000000001</c:v>
                </c:pt>
                <c:pt idx="8">
                  <c:v>-1.3743270000000001</c:v>
                </c:pt>
                <c:pt idx="9">
                  <c:v>-2.0088270000000001</c:v>
                </c:pt>
              </c:numCache>
            </c:numRef>
          </c:yVal>
        </c:ser>
        <c:axId val="144805248"/>
        <c:axId val="144705024"/>
      </c:scatterChart>
      <c:valAx>
        <c:axId val="144805248"/>
        <c:scaling>
          <c:orientation val="minMax"/>
          <c:max val="4500"/>
          <c:min val="0"/>
        </c:scaling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GB"/>
                  <a:t>Tonnes Vented</a:t>
                </a:r>
              </a:p>
            </c:rich>
          </c:tx>
          <c:layout>
            <c:manualLayout>
              <c:xMode val="edge"/>
              <c:yMode val="edge"/>
              <c:x val="0.43343906250000008"/>
              <c:y val="0.903595555555555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44705024"/>
        <c:crosses val="autoZero"/>
        <c:crossBetween val="midCat"/>
        <c:minorUnit val="9"/>
      </c:valAx>
      <c:valAx>
        <c:axId val="144705024"/>
        <c:scaling>
          <c:orientation val="minMax"/>
          <c:max val="1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GB"/>
                  <a:t>Incentive ( Loss ) / Profit (£m)</a:t>
                </a:r>
              </a:p>
            </c:rich>
          </c:tx>
          <c:layout>
            <c:manualLayout>
              <c:xMode val="edge"/>
              <c:yMode val="edge"/>
              <c:x val="6.047916666666665E-3"/>
              <c:y val="0.27044302827689293"/>
            </c:manualLayout>
          </c:layout>
          <c:spPr>
            <a:noFill/>
            <a:ln w="25400">
              <a:noFill/>
            </a:ln>
          </c:spPr>
        </c:title>
        <c:numFmt formatCode="#,##0.0;[Red]#,##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44805248"/>
        <c:crossesAt val="0"/>
        <c:crossBetween val="midCat"/>
        <c:majorUnit val="1"/>
        <c:minorUnit val="1"/>
      </c:valAx>
      <c:spPr>
        <a:solidFill>
          <a:srgbClr val="FFFFFF"/>
        </a:solidFill>
        <a:ln w="3175">
          <a:solidFill>
            <a:srgbClr val="969696"/>
          </a:solidFill>
          <a:prstDash val="solid"/>
        </a:ln>
      </c:spPr>
    </c:plotArea>
    <c:plotVisOnly val="1"/>
    <c:dispBlanksAs val="gap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glow rad="139700">
        <a:schemeClr val="accent3">
          <a:satMod val="175000"/>
          <a:alpha val="40000"/>
        </a:schemeClr>
      </a:glo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 alignWithMargins="0"/>
    <c:pageMargins b="1" l="0.75000000000000389" r="0.75000000000000389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200"/>
            </a:pPr>
            <a:r>
              <a:rPr lang="en-US" sz="1200"/>
              <a:t>Cumulative Emissions from Compressors - Performance Measure Chart</a:t>
            </a:r>
          </a:p>
        </c:rich>
      </c:tx>
      <c:layout>
        <c:manualLayout>
          <c:xMode val="edge"/>
          <c:yMode val="edge"/>
          <c:x val="0.13866718750000037"/>
          <c:y val="2.574346405228757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704496527777776"/>
          <c:y val="0.10542875816993466"/>
          <c:w val="0.81938767361111164"/>
          <c:h val="0.6441372549019605"/>
        </c:manualLayout>
      </c:layout>
      <c:barChart>
        <c:barDir val="col"/>
        <c:grouping val="clustered"/>
        <c:ser>
          <c:idx val="1"/>
          <c:order val="0"/>
          <c:tx>
            <c:strRef>
              <c:f>'8_GHG'!$B$55</c:f>
              <c:strCache>
                <c:ptCount val="1"/>
                <c:pt idx="0">
                  <c:v>Cumulative Natural Gas Vented from NTS Compressors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numRef>
              <c:f>'8_GHG'!$C$53:$O$53</c:f>
              <c:numCache>
                <c:formatCode>mmm\-yy</c:formatCode>
                <c:ptCount val="13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'8_GHG'!$C$55:$O$55</c:f>
              <c:numCache>
                <c:formatCode>General</c:formatCode>
                <c:ptCount val="13"/>
                <c:pt idx="0">
                  <c:v>298.45</c:v>
                </c:pt>
                <c:pt idx="1">
                  <c:v>473.40999999999997</c:v>
                </c:pt>
                <c:pt idx="2">
                  <c:v>667.25</c:v>
                </c:pt>
                <c:pt idx="3">
                  <c:v>884.75</c:v>
                </c:pt>
                <c:pt idx="4">
                  <c:v>1092.1300000000001</c:v>
                </c:pt>
                <c:pt idx="5">
                  <c:v>1323.66</c:v>
                </c:pt>
                <c:pt idx="6">
                  <c:v>1683.2800000000002</c:v>
                </c:pt>
                <c:pt idx="7">
                  <c:v>2071.4300000000003</c:v>
                </c:pt>
                <c:pt idx="8">
                  <c:v>2419.7900000000004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144729216"/>
        <c:axId val="144730752"/>
      </c:barChart>
      <c:dateAx>
        <c:axId val="144729216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144730752"/>
        <c:crosses val="autoZero"/>
        <c:auto val="1"/>
        <c:lblOffset val="100"/>
      </c:dateAx>
      <c:valAx>
        <c:axId val="14473075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Cumulative Natural Gas Vented from NTS Compressors (tonnes)</a:t>
                </a:r>
              </a:p>
            </c:rich>
          </c:tx>
          <c:layout>
            <c:manualLayout>
              <c:xMode val="edge"/>
              <c:yMode val="edge"/>
              <c:x val="6.8846815834767714E-3"/>
              <c:y val="0.12535906969962088"/>
            </c:manualLayout>
          </c:layout>
          <c:spPr>
            <a:noFill/>
            <a:ln w="25400">
              <a:noFill/>
            </a:ln>
          </c:spPr>
        </c:title>
        <c:numFmt formatCode="#,##0_ ;[Red]\-#,##0\ 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44729216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plotVisOnly val="1"/>
    <c:dispBlanksAs val="gap"/>
  </c:chart>
  <c:spPr>
    <a:noFill/>
    <a:ln w="38100" cap="flat" cmpd="sng" algn="ctr">
      <a:solidFill>
        <a:schemeClr val="accent3">
          <a:shade val="95000"/>
          <a:satMod val="105000"/>
        </a:schemeClr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GB" sz="1400"/>
            </a:pPr>
            <a:r>
              <a:rPr lang="en-US" sz="1400"/>
              <a:t>Linepack Performance Measure</a:t>
            </a:r>
          </a:p>
        </c:rich>
      </c:tx>
      <c:layout>
        <c:manualLayout>
          <c:xMode val="edge"/>
          <c:yMode val="edge"/>
          <c:x val="0.31045526919998123"/>
          <c:y val="3.4044117647058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938420138888953"/>
          <c:y val="0.15436111111111206"/>
          <c:w val="0.83833749999999996"/>
          <c:h val="0.57030294117647051"/>
        </c:manualLayout>
      </c:layout>
      <c:lineChart>
        <c:grouping val="standard"/>
        <c:ser>
          <c:idx val="8"/>
          <c:order val="0"/>
          <c:tx>
            <c:strRef>
              <c:f>'5_Residual_Balancing'!$C$91</c:f>
              <c:strCache>
                <c:ptCount val="1"/>
                <c:pt idx="0">
                  <c:v>Average Monthly LPM (mcm)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'5_Residual_Balancing'!$D$82:$O$82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'5_Residual_Balancing'!$D$91:$P$91</c:f>
              <c:numCache>
                <c:formatCode>General</c:formatCode>
                <c:ptCount val="13"/>
                <c:pt idx="0">
                  <c:v>2.33</c:v>
                </c:pt>
                <c:pt idx="1">
                  <c:v>2.14</c:v>
                </c:pt>
                <c:pt idx="2">
                  <c:v>2.48</c:v>
                </c:pt>
                <c:pt idx="3">
                  <c:v>1.61</c:v>
                </c:pt>
                <c:pt idx="4">
                  <c:v>1.83</c:v>
                </c:pt>
                <c:pt idx="5">
                  <c:v>1.6</c:v>
                </c:pt>
                <c:pt idx="6">
                  <c:v>1.64</c:v>
                </c:pt>
                <c:pt idx="7">
                  <c:v>2.17</c:v>
                </c:pt>
                <c:pt idx="8">
                  <c:v>1.67</c:v>
                </c:pt>
              </c:numCache>
            </c:numRef>
          </c:val>
        </c:ser>
        <c:ser>
          <c:idx val="11"/>
          <c:order val="1"/>
          <c:tx>
            <c:v>LPM Target</c:v>
          </c:tx>
          <c:marker>
            <c:symbol val="none"/>
          </c:marker>
          <c:cat>
            <c:numRef>
              <c:f>'5_Residual_Balancing'!$D$82:$P$82</c:f>
              <c:numCache>
                <c:formatCode>mmm\-yy</c:formatCode>
                <c:ptCount val="13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'5_Residual_Balancing'!$D$94:$P$94</c:f>
              <c:numCache>
                <c:formatCode>General</c:formatCode>
                <c:ptCount val="13"/>
                <c:pt idx="0">
                  <c:v>2.8</c:v>
                </c:pt>
                <c:pt idx="1">
                  <c:v>2.8</c:v>
                </c:pt>
                <c:pt idx="2">
                  <c:v>2.8</c:v>
                </c:pt>
                <c:pt idx="3">
                  <c:v>2.8</c:v>
                </c:pt>
                <c:pt idx="4">
                  <c:v>2.8</c:v>
                </c:pt>
                <c:pt idx="5">
                  <c:v>2.8</c:v>
                </c:pt>
                <c:pt idx="6">
                  <c:v>2.8</c:v>
                </c:pt>
                <c:pt idx="7">
                  <c:v>2.8</c:v>
                </c:pt>
                <c:pt idx="8">
                  <c:v>2.8</c:v>
                </c:pt>
                <c:pt idx="9">
                  <c:v>2.8</c:v>
                </c:pt>
                <c:pt idx="10">
                  <c:v>2.8</c:v>
                </c:pt>
                <c:pt idx="11">
                  <c:v>2.8</c:v>
                </c:pt>
              </c:numCache>
            </c:numRef>
          </c:val>
        </c:ser>
        <c:marker val="1"/>
        <c:axId val="139233152"/>
        <c:axId val="139234688"/>
      </c:lineChart>
      <c:dateAx>
        <c:axId val="139233152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GB"/>
            </a:pPr>
            <a:endParaRPr lang="en-US"/>
          </a:p>
        </c:txPr>
        <c:crossAx val="139234688"/>
        <c:crosses val="autoZero"/>
        <c:auto val="1"/>
        <c:lblOffset val="100"/>
      </c:dateAx>
      <c:valAx>
        <c:axId val="13923468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US"/>
                  <a:t>Average Monthly LPM (mcm)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39233152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r"/>
      <c:layout>
        <c:manualLayout>
          <c:xMode val="edge"/>
          <c:yMode val="edge"/>
          <c:x val="0.22992700729927021"/>
          <c:y val="0.88541666666666241"/>
          <c:w val="0.53832116788321149"/>
          <c:h val="8.3333333333333343E-2"/>
        </c:manualLayout>
      </c:layout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</c:chart>
  <c:spPr>
    <a:ln w="38100">
      <a:solidFill>
        <a:srgbClr val="F79646"/>
      </a:solidFill>
    </a:ln>
    <a:effectLst/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400"/>
            </a:pPr>
            <a:r>
              <a:rPr lang="en-US" sz="1400"/>
              <a:t>Day Ahead Scheme Performance Measure</a:t>
            </a:r>
          </a:p>
        </c:rich>
      </c:tx>
      <c:layout>
        <c:manualLayout>
          <c:xMode val="edge"/>
          <c:yMode val="edge"/>
          <c:x val="0.25174197062419879"/>
          <c:y val="3.756274509803921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948784722222182E-2"/>
          <c:y val="0.133609477124183"/>
          <c:w val="0.8839782986111141"/>
          <c:h val="0.55923856209150324"/>
        </c:manualLayout>
      </c:layout>
      <c:barChart>
        <c:barDir val="col"/>
        <c:grouping val="clustered"/>
        <c:ser>
          <c:idx val="0"/>
          <c:order val="0"/>
          <c:tx>
            <c:strRef>
              <c:f>'6_Demand_Forecasting'!$C$65</c:f>
              <c:strCache>
                <c:ptCount val="1"/>
                <c:pt idx="0">
                  <c:v>Average Forecast Error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dPt>
            <c:idx val="12"/>
            <c:spPr>
              <a:solidFill>
                <a:schemeClr val="accent4">
                  <a:lumMod val="75000"/>
                </a:schemeClr>
              </a:solidFill>
            </c:spPr>
          </c:dPt>
          <c:cat>
            <c:strRef>
              <c:f>'6_Demand_Forecasting'!$D$64:$P$64</c:f>
              <c:strCache>
                <c:ptCount val="13"/>
                <c:pt idx="0">
                  <c:v>Apr-13</c:v>
                </c:pt>
                <c:pt idx="1">
                  <c:v>May-13</c:v>
                </c:pt>
                <c:pt idx="2">
                  <c:v>Jun-13</c:v>
                </c:pt>
                <c:pt idx="3">
                  <c:v>Jul-13</c:v>
                </c:pt>
                <c:pt idx="4">
                  <c:v>Aug-13</c:v>
                </c:pt>
                <c:pt idx="5">
                  <c:v>Sep-13</c:v>
                </c:pt>
                <c:pt idx="6">
                  <c:v>Oct-13</c:v>
                </c:pt>
                <c:pt idx="7">
                  <c:v>Nov-13</c:v>
                </c:pt>
                <c:pt idx="8">
                  <c:v>Dec-13</c:v>
                </c:pt>
                <c:pt idx="9">
                  <c:v>Jan-14</c:v>
                </c:pt>
                <c:pt idx="10">
                  <c:v>Feb-14</c:v>
                </c:pt>
                <c:pt idx="11">
                  <c:v>Mar-14</c:v>
                </c:pt>
                <c:pt idx="12">
                  <c:v>Average</c:v>
                </c:pt>
              </c:strCache>
            </c:strRef>
          </c:cat>
          <c:val>
            <c:numRef>
              <c:f>'6_Demand_Forecasting'!$D$65:$P$65</c:f>
              <c:numCache>
                <c:formatCode>General</c:formatCode>
                <c:ptCount val="13"/>
                <c:pt idx="0">
                  <c:v>11.22</c:v>
                </c:pt>
                <c:pt idx="1">
                  <c:v>8.64</c:v>
                </c:pt>
                <c:pt idx="2">
                  <c:v>8.33</c:v>
                </c:pt>
                <c:pt idx="3">
                  <c:v>5.86</c:v>
                </c:pt>
                <c:pt idx="4">
                  <c:v>8.16</c:v>
                </c:pt>
                <c:pt idx="5">
                  <c:v>6.64</c:v>
                </c:pt>
                <c:pt idx="6">
                  <c:v>8.51</c:v>
                </c:pt>
                <c:pt idx="7">
                  <c:v>7.49</c:v>
                </c:pt>
                <c:pt idx="8">
                  <c:v>13.13</c:v>
                </c:pt>
                <c:pt idx="12">
                  <c:v>8.66</c:v>
                </c:pt>
              </c:numCache>
            </c:numRef>
          </c:val>
        </c:ser>
        <c:axId val="133186688"/>
        <c:axId val="133188224"/>
      </c:barChart>
      <c:lineChart>
        <c:grouping val="standard"/>
        <c:ser>
          <c:idx val="1"/>
          <c:order val="1"/>
          <c:tx>
            <c:strRef>
              <c:f>'6_Demand_Forecasting'!$C$66</c:f>
              <c:strCache>
                <c:ptCount val="1"/>
                <c:pt idx="0">
                  <c:v>Weighted Average Forecast Error Target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'6_Demand_Forecasting'!$D$64:$P$64</c:f>
              <c:strCache>
                <c:ptCount val="13"/>
                <c:pt idx="0">
                  <c:v>Apr-13</c:v>
                </c:pt>
                <c:pt idx="1">
                  <c:v>May-13</c:v>
                </c:pt>
                <c:pt idx="2">
                  <c:v>Jun-13</c:v>
                </c:pt>
                <c:pt idx="3">
                  <c:v>Jul-13</c:v>
                </c:pt>
                <c:pt idx="4">
                  <c:v>Aug-13</c:v>
                </c:pt>
                <c:pt idx="5">
                  <c:v>Sep-13</c:v>
                </c:pt>
                <c:pt idx="6">
                  <c:v>Oct-13</c:v>
                </c:pt>
                <c:pt idx="7">
                  <c:v>Nov-13</c:v>
                </c:pt>
                <c:pt idx="8">
                  <c:v>Dec-13</c:v>
                </c:pt>
                <c:pt idx="9">
                  <c:v>Jan-14</c:v>
                </c:pt>
                <c:pt idx="10">
                  <c:v>Feb-14</c:v>
                </c:pt>
                <c:pt idx="11">
                  <c:v>Mar-14</c:v>
                </c:pt>
                <c:pt idx="12">
                  <c:v>Average</c:v>
                </c:pt>
              </c:strCache>
            </c:strRef>
          </c:cat>
          <c:val>
            <c:numRef>
              <c:f>'6_Demand_Forecasting'!$D$66:$P$66</c:f>
              <c:numCache>
                <c:formatCode>General</c:formatCode>
                <c:ptCount val="13"/>
                <c:pt idx="0">
                  <c:v>9.5</c:v>
                </c:pt>
                <c:pt idx="1">
                  <c:v>9.5</c:v>
                </c:pt>
                <c:pt idx="2">
                  <c:v>9.5</c:v>
                </c:pt>
                <c:pt idx="3">
                  <c:v>9.5</c:v>
                </c:pt>
                <c:pt idx="4">
                  <c:v>9.5</c:v>
                </c:pt>
                <c:pt idx="5">
                  <c:v>9.5</c:v>
                </c:pt>
                <c:pt idx="6">
                  <c:v>9.5</c:v>
                </c:pt>
                <c:pt idx="7">
                  <c:v>9.5</c:v>
                </c:pt>
                <c:pt idx="8">
                  <c:v>9.5</c:v>
                </c:pt>
                <c:pt idx="9">
                  <c:v>9.5</c:v>
                </c:pt>
                <c:pt idx="10">
                  <c:v>9.5</c:v>
                </c:pt>
                <c:pt idx="11">
                  <c:v>9.5</c:v>
                </c:pt>
                <c:pt idx="12">
                  <c:v>9.5</c:v>
                </c:pt>
              </c:numCache>
            </c:numRef>
          </c:val>
        </c:ser>
        <c:marker val="1"/>
        <c:axId val="133186688"/>
        <c:axId val="133188224"/>
      </c:lineChart>
      <c:catAx>
        <c:axId val="133186688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133188224"/>
        <c:crosses val="autoZero"/>
        <c:auto val="1"/>
        <c:lblAlgn val="ctr"/>
        <c:lblOffset val="100"/>
      </c:catAx>
      <c:valAx>
        <c:axId val="13318822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mcm</a:t>
                </a:r>
              </a:p>
            </c:rich>
          </c:tx>
          <c:layout>
            <c:manualLayout>
              <c:xMode val="edge"/>
              <c:yMode val="edge"/>
              <c:x val="8.8194444444445307E-3"/>
              <c:y val="0.3645558823529446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33186688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b"/>
      <c:layout>
        <c:manualLayout>
          <c:xMode val="edge"/>
          <c:yMode val="edge"/>
          <c:x val="8.3495465195042654E-3"/>
          <c:y val="0.86298464052287682"/>
          <c:w val="0.96234026285154661"/>
          <c:h val="0.13701535947712465"/>
        </c:manualLayout>
      </c:layout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spPr>
    <a:noFill/>
    <a:ln w="38100" cap="flat" cmpd="sng" algn="ctr">
      <a:solidFill>
        <a:srgbClr val="8064A2">
          <a:shade val="95000"/>
          <a:satMod val="105000"/>
        </a:srgbClr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400"/>
            </a:pPr>
            <a:r>
              <a:rPr lang="en-US" sz="1400"/>
              <a:t>D-2 to D-5 Scheme Performance Measure</a:t>
            </a:r>
          </a:p>
        </c:rich>
      </c:tx>
      <c:layout>
        <c:manualLayout>
          <c:xMode val="edge"/>
          <c:yMode val="edge"/>
          <c:x val="0.25156972884988582"/>
          <c:y val="3.37925550639867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3973090277777796E-2"/>
          <c:y val="0.13775980392156864"/>
          <c:w val="0.86762916666667"/>
          <c:h val="0.54540098039215656"/>
        </c:manualLayout>
      </c:layout>
      <c:barChart>
        <c:barDir val="col"/>
        <c:grouping val="clustered"/>
        <c:ser>
          <c:idx val="2"/>
          <c:order val="0"/>
          <c:tx>
            <c:strRef>
              <c:f>'6_Demand_Forecasting'!$C$67</c:f>
              <c:strCache>
                <c:ptCount val="1"/>
                <c:pt idx="0">
                  <c:v>Average Forecast Error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dPt>
            <c:idx val="12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cat>
            <c:strRef>
              <c:f>'6_Demand_Forecasting'!$D$64:$P$64</c:f>
              <c:strCache>
                <c:ptCount val="13"/>
                <c:pt idx="0">
                  <c:v>Apr-13</c:v>
                </c:pt>
                <c:pt idx="1">
                  <c:v>May-13</c:v>
                </c:pt>
                <c:pt idx="2">
                  <c:v>Jun-13</c:v>
                </c:pt>
                <c:pt idx="3">
                  <c:v>Jul-13</c:v>
                </c:pt>
                <c:pt idx="4">
                  <c:v>Aug-13</c:v>
                </c:pt>
                <c:pt idx="5">
                  <c:v>Sep-13</c:v>
                </c:pt>
                <c:pt idx="6">
                  <c:v>Oct-13</c:v>
                </c:pt>
                <c:pt idx="7">
                  <c:v>Nov-13</c:v>
                </c:pt>
                <c:pt idx="8">
                  <c:v>Dec-13</c:v>
                </c:pt>
                <c:pt idx="9">
                  <c:v>Jan-14</c:v>
                </c:pt>
                <c:pt idx="10">
                  <c:v>Feb-14</c:v>
                </c:pt>
                <c:pt idx="11">
                  <c:v>Mar-14</c:v>
                </c:pt>
                <c:pt idx="12">
                  <c:v>Average</c:v>
                </c:pt>
              </c:strCache>
            </c:strRef>
          </c:cat>
          <c:val>
            <c:numRef>
              <c:f>'6_Demand_Forecasting'!$D$67:$P$67</c:f>
              <c:numCache>
                <c:formatCode>General</c:formatCode>
                <c:ptCount val="13"/>
                <c:pt idx="0">
                  <c:v>13.75</c:v>
                </c:pt>
                <c:pt idx="1">
                  <c:v>11.48</c:v>
                </c:pt>
                <c:pt idx="2">
                  <c:v>10.72</c:v>
                </c:pt>
                <c:pt idx="3">
                  <c:v>8.81</c:v>
                </c:pt>
                <c:pt idx="4">
                  <c:v>12.78</c:v>
                </c:pt>
                <c:pt idx="5">
                  <c:v>9.64</c:v>
                </c:pt>
                <c:pt idx="6">
                  <c:v>12.86</c:v>
                </c:pt>
                <c:pt idx="7">
                  <c:v>12.82</c:v>
                </c:pt>
                <c:pt idx="8">
                  <c:v>20.09</c:v>
                </c:pt>
                <c:pt idx="12">
                  <c:v>12.55</c:v>
                </c:pt>
              </c:numCache>
            </c:numRef>
          </c:val>
        </c:ser>
        <c:axId val="139264384"/>
        <c:axId val="139265920"/>
      </c:barChart>
      <c:lineChart>
        <c:grouping val="standard"/>
        <c:ser>
          <c:idx val="3"/>
          <c:order val="1"/>
          <c:tx>
            <c:strRef>
              <c:f>'6_Demand_Forecasting'!$C$68</c:f>
              <c:strCache>
                <c:ptCount val="1"/>
                <c:pt idx="0">
                  <c:v>Weighted Average Forecast Error Target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'6_Demand_Forecasting'!$D$64:$P$64</c:f>
              <c:strCache>
                <c:ptCount val="13"/>
                <c:pt idx="0">
                  <c:v>Apr-13</c:v>
                </c:pt>
                <c:pt idx="1">
                  <c:v>May-13</c:v>
                </c:pt>
                <c:pt idx="2">
                  <c:v>Jun-13</c:v>
                </c:pt>
                <c:pt idx="3">
                  <c:v>Jul-13</c:v>
                </c:pt>
                <c:pt idx="4">
                  <c:v>Aug-13</c:v>
                </c:pt>
                <c:pt idx="5">
                  <c:v>Sep-13</c:v>
                </c:pt>
                <c:pt idx="6">
                  <c:v>Oct-13</c:v>
                </c:pt>
                <c:pt idx="7">
                  <c:v>Nov-13</c:v>
                </c:pt>
                <c:pt idx="8">
                  <c:v>Dec-13</c:v>
                </c:pt>
                <c:pt idx="9">
                  <c:v>Jan-14</c:v>
                </c:pt>
                <c:pt idx="10">
                  <c:v>Feb-14</c:v>
                </c:pt>
                <c:pt idx="11">
                  <c:v>Mar-14</c:v>
                </c:pt>
                <c:pt idx="12">
                  <c:v>Average</c:v>
                </c:pt>
              </c:strCache>
            </c:strRef>
          </c:cat>
          <c:val>
            <c:numRef>
              <c:f>'6_Demand_Forecasting'!$D$68:$P$68</c:f>
              <c:numCache>
                <c:formatCode>General</c:formatCode>
                <c:ptCount val="13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</c:numCache>
            </c:numRef>
          </c:val>
        </c:ser>
        <c:marker val="1"/>
        <c:axId val="139264384"/>
        <c:axId val="139265920"/>
      </c:lineChart>
      <c:catAx>
        <c:axId val="139264384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139265920"/>
        <c:crosses val="autoZero"/>
        <c:auto val="1"/>
        <c:lblAlgn val="ctr"/>
        <c:lblOffset val="100"/>
      </c:catAx>
      <c:valAx>
        <c:axId val="13926592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mcm</a:t>
                </a:r>
              </a:p>
            </c:rich>
          </c:tx>
          <c:layout>
            <c:manualLayout>
              <c:xMode val="edge"/>
              <c:yMode val="edge"/>
              <c:x val="1.3229166666666736E-2"/>
              <c:y val="0.363862418300657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39264384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r"/>
      <c:layout>
        <c:manualLayout>
          <c:xMode val="edge"/>
          <c:yMode val="edge"/>
          <c:x val="1.5829808412768015E-2"/>
          <c:y val="0.86625937091481475"/>
          <c:w val="0.9711623206137866"/>
          <c:h val="0.11955208312321107"/>
        </c:manualLayout>
      </c:layout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spPr>
    <a:noFill/>
    <a:ln w="38100" cap="flat" cmpd="sng" algn="ctr">
      <a:solidFill>
        <a:srgbClr val="8064A2">
          <a:shade val="95000"/>
          <a:satMod val="105000"/>
        </a:srgbClr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200"/>
            </a:pPr>
            <a:r>
              <a:rPr lang="en-US" sz="1200"/>
              <a:t>Cumalative Emissions from Compressors - Performance Measure </a:t>
            </a:r>
          </a:p>
        </c:rich>
      </c:tx>
      <c:layout>
        <c:manualLayout>
          <c:xMode val="edge"/>
          <c:yMode val="edge"/>
          <c:x val="0.13257162399257064"/>
          <c:y val="3.8194444444444448E-2"/>
        </c:manualLayout>
      </c:layout>
      <c:spPr>
        <a:noFill/>
        <a:ln w="0">
          <a:noFill/>
        </a:ln>
      </c:spPr>
    </c:title>
    <c:plotArea>
      <c:layout>
        <c:manualLayout>
          <c:layoutTarget val="inner"/>
          <c:xMode val="edge"/>
          <c:yMode val="edge"/>
          <c:x val="0.11856307249851541"/>
          <c:y val="0.14693202614379094"/>
          <c:w val="0.81938767361111164"/>
          <c:h val="0.6441372549019605"/>
        </c:manualLayout>
      </c:layout>
      <c:barChart>
        <c:barDir val="col"/>
        <c:grouping val="clustered"/>
        <c:ser>
          <c:idx val="1"/>
          <c:order val="0"/>
          <c:tx>
            <c:strRef>
              <c:f>'8_GHG'!$B$55</c:f>
              <c:strCache>
                <c:ptCount val="1"/>
                <c:pt idx="0">
                  <c:v>Cumulative Natural Gas Vented from NTS Compressors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numRef>
              <c:f>'8_GHG'!$C$53:$O$53</c:f>
              <c:numCache>
                <c:formatCode>mmm\-yy</c:formatCode>
                <c:ptCount val="13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'8_GHG'!$C$55:$O$55</c:f>
              <c:numCache>
                <c:formatCode>General</c:formatCode>
                <c:ptCount val="13"/>
                <c:pt idx="0">
                  <c:v>298.45</c:v>
                </c:pt>
                <c:pt idx="1">
                  <c:v>473.40999999999997</c:v>
                </c:pt>
                <c:pt idx="2">
                  <c:v>667.25</c:v>
                </c:pt>
                <c:pt idx="3">
                  <c:v>884.75</c:v>
                </c:pt>
                <c:pt idx="4">
                  <c:v>1092.1300000000001</c:v>
                </c:pt>
                <c:pt idx="5">
                  <c:v>1323.66</c:v>
                </c:pt>
                <c:pt idx="6">
                  <c:v>1683.2800000000002</c:v>
                </c:pt>
                <c:pt idx="7">
                  <c:v>2071.4300000000003</c:v>
                </c:pt>
                <c:pt idx="8">
                  <c:v>2419.7900000000004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139294592"/>
        <c:axId val="139296128"/>
      </c:barChart>
      <c:dateAx>
        <c:axId val="139294592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139296128"/>
        <c:crosses val="autoZero"/>
        <c:auto val="1"/>
        <c:lblOffset val="100"/>
      </c:dateAx>
      <c:valAx>
        <c:axId val="1392961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Tonnes</a:t>
                </a:r>
              </a:p>
            </c:rich>
          </c:tx>
          <c:layout>
            <c:manualLayout>
              <c:xMode val="edge"/>
              <c:yMode val="edge"/>
              <c:x val="6.8846712513540862E-3"/>
              <c:y val="0.35777745098039215"/>
            </c:manualLayout>
          </c:layout>
          <c:spPr>
            <a:noFill/>
            <a:ln w="25400">
              <a:noFill/>
            </a:ln>
          </c:spPr>
        </c:title>
        <c:numFmt formatCode="#,##0_ ;[Red]\-#,##0\ 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39294592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plotVisOnly val="1"/>
    <c:dispBlanksAs val="gap"/>
  </c:chart>
  <c:spPr>
    <a:noFill/>
    <a:ln w="38100" cap="flat" cmpd="sng" algn="ctr">
      <a:solidFill>
        <a:schemeClr val="accent3">
          <a:shade val="95000"/>
          <a:satMod val="105000"/>
        </a:schemeClr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400"/>
            </a:pPr>
            <a:r>
              <a:rPr lang="en-US" sz="1400"/>
              <a:t>Changes Scheme - Performance Measure</a:t>
            </a:r>
          </a:p>
        </c:rich>
      </c:tx>
      <c:layout>
        <c:manualLayout>
          <c:xMode val="edge"/>
          <c:yMode val="edge"/>
          <c:x val="0.26714253472222221"/>
          <c:y val="3.4044117647058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497447916666667"/>
          <c:y val="0.12530882352941178"/>
          <c:w val="0.8297385416666665"/>
          <c:h val="0.61180620915032691"/>
        </c:manualLayout>
      </c:layout>
      <c:barChart>
        <c:barDir val="col"/>
        <c:grouping val="clustered"/>
        <c:ser>
          <c:idx val="0"/>
          <c:order val="0"/>
          <c:tx>
            <c:strRef>
              <c:f>'7_Maintenance'!$C$69</c:f>
              <c:strCache>
                <c:ptCount val="1"/>
                <c:pt idx="0">
                  <c:v>Days Changed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cat>
            <c:numRef>
              <c:f>'7_Maintenance'!$D$68:$J$68</c:f>
              <c:numCache>
                <c:formatCode>mmm\-yy</c:formatCode>
                <c:ptCount val="7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</c:numCache>
            </c:numRef>
          </c:cat>
          <c:val>
            <c:numRef>
              <c:f>'7_Maintenance'!$D$69:$J$69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axId val="140845440"/>
        <c:axId val="140846976"/>
      </c:barChart>
      <c:lineChart>
        <c:grouping val="standard"/>
        <c:ser>
          <c:idx val="1"/>
          <c:order val="1"/>
          <c:tx>
            <c:strRef>
              <c:f>'7_Maintenance'!$C$70</c:f>
              <c:strCache>
                <c:ptCount val="1"/>
                <c:pt idx="0">
                  <c:v>7 Month Average Change Target *</c:v>
                </c:pt>
              </c:strCache>
            </c:strRef>
          </c:tx>
          <c:spPr>
            <a:ln w="28575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numRef>
              <c:f>'7_Maintenance'!$D$68:$J$68</c:f>
              <c:numCache>
                <c:formatCode>mmm\-yy</c:formatCode>
                <c:ptCount val="7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</c:numCache>
            </c:numRef>
          </c:cat>
          <c:val>
            <c:numRef>
              <c:f>'7_Maintenance'!$D$70:$J$70</c:f>
              <c:numCache>
                <c:formatCode>0.0</c:formatCode>
                <c:ptCount val="7"/>
                <c:pt idx="0">
                  <c:v>0.89071428571428579</c:v>
                </c:pt>
                <c:pt idx="1">
                  <c:v>0.89071428571428579</c:v>
                </c:pt>
                <c:pt idx="2">
                  <c:v>0.89071428571428579</c:v>
                </c:pt>
                <c:pt idx="3">
                  <c:v>0.89071428571428579</c:v>
                </c:pt>
                <c:pt idx="4">
                  <c:v>0.89071428571428579</c:v>
                </c:pt>
                <c:pt idx="5">
                  <c:v>0.89071428571428579</c:v>
                </c:pt>
                <c:pt idx="6">
                  <c:v>0.89071428571428579</c:v>
                </c:pt>
              </c:numCache>
            </c:numRef>
          </c:val>
        </c:ser>
        <c:marker val="1"/>
        <c:axId val="140845440"/>
        <c:axId val="140846976"/>
      </c:lineChart>
      <c:dateAx>
        <c:axId val="140845440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140846976"/>
        <c:crosses val="autoZero"/>
        <c:auto val="1"/>
        <c:lblOffset val="100"/>
      </c:dateAx>
      <c:valAx>
        <c:axId val="14084697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Days Changed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4084544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3.4454861111111096E-2"/>
          <c:y val="0.90617124183006537"/>
          <c:w val="0.91840486111111108"/>
          <c:h val="8.3333615904459327E-2"/>
        </c:manualLayout>
      </c:layout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spPr>
    <a:noFill/>
    <a:ln w="38100" cap="flat" cmpd="sng" algn="ctr">
      <a:solidFill>
        <a:schemeClr val="bg1">
          <a:lumMod val="50000"/>
        </a:schemeClr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400"/>
            </a:pPr>
            <a:r>
              <a:rPr lang="en-US" sz="1400"/>
              <a:t>Use of Days Scheme - Performance Measure</a:t>
            </a:r>
          </a:p>
        </c:rich>
      </c:tx>
      <c:layout>
        <c:manualLayout>
          <c:xMode val="edge"/>
          <c:yMode val="edge"/>
          <c:x val="0.24714322916666759"/>
          <c:y val="3.4044117647058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263819444444444"/>
          <c:y val="0.12945915032679794"/>
          <c:w val="0.86611892361111165"/>
          <c:h val="0.62010686274509863"/>
        </c:manualLayout>
      </c:layout>
      <c:barChart>
        <c:barDir val="col"/>
        <c:grouping val="clustered"/>
        <c:ser>
          <c:idx val="2"/>
          <c:order val="0"/>
          <c:tx>
            <c:strRef>
              <c:f>'7_Maintenance'!$C$71</c:f>
              <c:strCache>
                <c:ptCount val="1"/>
                <c:pt idx="0">
                  <c:v>Average Monthly Days Used/Forecasted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cat>
            <c:numRef>
              <c:f>'7_Maintenance'!$D$68:$J$68</c:f>
              <c:numCache>
                <c:formatCode>mmm\-yy</c:formatCode>
                <c:ptCount val="7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</c:numCache>
            </c:numRef>
          </c:cat>
          <c:val>
            <c:numRef>
              <c:f>'7_Maintenance'!$D$71:$J$71</c:f>
              <c:numCache>
                <c:formatCode>0.0</c:formatCode>
                <c:ptCount val="7"/>
                <c:pt idx="0">
                  <c:v>4.4285714285714288</c:v>
                </c:pt>
                <c:pt idx="1">
                  <c:v>4.4285714285714288</c:v>
                </c:pt>
                <c:pt idx="2">
                  <c:v>4.4285714285714288</c:v>
                </c:pt>
                <c:pt idx="3">
                  <c:v>4.4285714285714288</c:v>
                </c:pt>
                <c:pt idx="4">
                  <c:v>4.4285714285714288</c:v>
                </c:pt>
                <c:pt idx="5">
                  <c:v>4.4285714285714288</c:v>
                </c:pt>
                <c:pt idx="6">
                  <c:v>4.4285714285714288</c:v>
                </c:pt>
              </c:numCache>
            </c:numRef>
          </c:val>
        </c:ser>
        <c:axId val="140864512"/>
        <c:axId val="140894976"/>
      </c:barChart>
      <c:lineChart>
        <c:grouping val="standard"/>
        <c:ser>
          <c:idx val="3"/>
          <c:order val="1"/>
          <c:tx>
            <c:strRef>
              <c:f>'7_Maintenance'!$C$72</c:f>
              <c:strCache>
                <c:ptCount val="1"/>
                <c:pt idx="0">
                  <c:v>7 Month Average Days Target </c:v>
                </c:pt>
              </c:strCache>
            </c:strRef>
          </c:tx>
          <c:spPr>
            <a:ln w="28575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numRef>
              <c:f>'7_Maintenance'!$D$68:$J$68</c:f>
              <c:numCache>
                <c:formatCode>mmm\-yy</c:formatCode>
                <c:ptCount val="7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</c:numCache>
            </c:numRef>
          </c:cat>
          <c:val>
            <c:numRef>
              <c:f>'7_Maintenance'!$D$72:$J$72</c:f>
              <c:numCache>
                <c:formatCode>0.0</c:formatCode>
                <c:ptCount val="7"/>
                <c:pt idx="0">
                  <c:v>10.328571428571427</c:v>
                </c:pt>
                <c:pt idx="1">
                  <c:v>10.328571428571427</c:v>
                </c:pt>
                <c:pt idx="2">
                  <c:v>10.328571428571427</c:v>
                </c:pt>
                <c:pt idx="3">
                  <c:v>10.328571428571427</c:v>
                </c:pt>
                <c:pt idx="4">
                  <c:v>10.328571428571427</c:v>
                </c:pt>
                <c:pt idx="5">
                  <c:v>10.328571428571427</c:v>
                </c:pt>
                <c:pt idx="6">
                  <c:v>10.328571428571427</c:v>
                </c:pt>
              </c:numCache>
            </c:numRef>
          </c:val>
        </c:ser>
        <c:marker val="1"/>
        <c:axId val="140864512"/>
        <c:axId val="140894976"/>
      </c:lineChart>
      <c:dateAx>
        <c:axId val="140864512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140894976"/>
        <c:crosses val="autoZero"/>
        <c:auto val="1"/>
        <c:lblOffset val="100"/>
      </c:dateAx>
      <c:valAx>
        <c:axId val="14089497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Days Used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4086451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7.6188020833333786E-2"/>
          <c:y val="0.91032156862745051"/>
          <c:w val="0.9009909701722717"/>
          <c:h val="8.3333615904459327E-2"/>
        </c:manualLayout>
      </c:layout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spPr>
    <a:noFill/>
    <a:ln w="38100" cap="flat" cmpd="sng" algn="ctr">
      <a:solidFill>
        <a:schemeClr val="bg1">
          <a:lumMod val="50000"/>
        </a:schemeClr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4" Type="http://schemas.openxmlformats.org/officeDocument/2006/relationships/chart" Target="../charts/chart2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4" Type="http://schemas.openxmlformats.org/officeDocument/2006/relationships/chart" Target="../charts/chart3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40822</xdr:colOff>
      <xdr:row>6</xdr:row>
      <xdr:rowOff>95251</xdr:rowOff>
    </xdr:from>
    <xdr:to>
      <xdr:col>9</xdr:col>
      <xdr:colOff>571500</xdr:colOff>
      <xdr:row>22</xdr:row>
      <xdr:rowOff>188894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40821</xdr:colOff>
      <xdr:row>6</xdr:row>
      <xdr:rowOff>95249</xdr:rowOff>
    </xdr:from>
    <xdr:to>
      <xdr:col>20</xdr:col>
      <xdr:colOff>598714</xdr:colOff>
      <xdr:row>22</xdr:row>
      <xdr:rowOff>188892</xdr:rowOff>
    </xdr:to>
    <xdr:graphicFrame macro="">
      <xdr:nvGraphicFramePr>
        <xdr:cNvPr id="1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40821</xdr:colOff>
      <xdr:row>38</xdr:row>
      <xdr:rowOff>13607</xdr:rowOff>
    </xdr:from>
    <xdr:to>
      <xdr:col>9</xdr:col>
      <xdr:colOff>585106</xdr:colOff>
      <xdr:row>54</xdr:row>
      <xdr:rowOff>-1</xdr:rowOff>
    </xdr:to>
    <xdr:graphicFrame macro="">
      <xdr:nvGraphicFramePr>
        <xdr:cNvPr id="1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40822</xdr:colOff>
      <xdr:row>38</xdr:row>
      <xdr:rowOff>0</xdr:rowOff>
    </xdr:from>
    <xdr:to>
      <xdr:col>20</xdr:col>
      <xdr:colOff>598714</xdr:colOff>
      <xdr:row>54</xdr:row>
      <xdr:rowOff>12000</xdr:rowOff>
    </xdr:to>
    <xdr:graphicFrame macro="">
      <xdr:nvGraphicFramePr>
        <xdr:cNvPr id="1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13607</xdr:colOff>
      <xdr:row>67</xdr:row>
      <xdr:rowOff>108857</xdr:rowOff>
    </xdr:from>
    <xdr:to>
      <xdr:col>9</xdr:col>
      <xdr:colOff>571499</xdr:colOff>
      <xdr:row>83</xdr:row>
      <xdr:rowOff>120857</xdr:rowOff>
    </xdr:to>
    <xdr:graphicFrame macro="">
      <xdr:nvGraphicFramePr>
        <xdr:cNvPr id="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27213</xdr:colOff>
      <xdr:row>67</xdr:row>
      <xdr:rowOff>95250</xdr:rowOff>
    </xdr:from>
    <xdr:to>
      <xdr:col>21</xdr:col>
      <xdr:colOff>13607</xdr:colOff>
      <xdr:row>83</xdr:row>
      <xdr:rowOff>120856</xdr:rowOff>
    </xdr:to>
    <xdr:graphicFrame macro="">
      <xdr:nvGraphicFramePr>
        <xdr:cNvPr id="1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27215</xdr:colOff>
      <xdr:row>128</xdr:row>
      <xdr:rowOff>13607</xdr:rowOff>
    </xdr:from>
    <xdr:to>
      <xdr:col>10</xdr:col>
      <xdr:colOff>13607</xdr:colOff>
      <xdr:row>144</xdr:row>
      <xdr:rowOff>25607</xdr:rowOff>
    </xdr:to>
    <xdr:graphicFrame macro="">
      <xdr:nvGraphicFramePr>
        <xdr:cNvPr id="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13606</xdr:colOff>
      <xdr:row>98</xdr:row>
      <xdr:rowOff>27214</xdr:rowOff>
    </xdr:from>
    <xdr:to>
      <xdr:col>10</xdr:col>
      <xdr:colOff>54429</xdr:colOff>
      <xdr:row>114</xdr:row>
      <xdr:rowOff>39214</xdr:rowOff>
    </xdr:to>
    <xdr:graphicFrame macro="">
      <xdr:nvGraphicFramePr>
        <xdr:cNvPr id="2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13608</xdr:colOff>
      <xdr:row>98</xdr:row>
      <xdr:rowOff>40821</xdr:rowOff>
    </xdr:from>
    <xdr:to>
      <xdr:col>21</xdr:col>
      <xdr:colOff>13607</xdr:colOff>
      <xdr:row>114</xdr:row>
      <xdr:rowOff>52821</xdr:rowOff>
    </xdr:to>
    <xdr:graphicFrame macro="">
      <xdr:nvGraphicFramePr>
        <xdr:cNvPr id="2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227157</xdr:colOff>
      <xdr:row>15</xdr:row>
      <xdr:rowOff>38100</xdr:rowOff>
    </xdr:from>
    <xdr:to>
      <xdr:col>9</xdr:col>
      <xdr:colOff>195957</xdr:colOff>
      <xdr:row>30</xdr:row>
      <xdr:rowOff>114300</xdr:rowOff>
    </xdr:to>
    <xdr:graphicFrame macro="">
      <xdr:nvGraphicFramePr>
        <xdr:cNvPr id="133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33</xdr:row>
      <xdr:rowOff>139700</xdr:rowOff>
    </xdr:from>
    <xdr:to>
      <xdr:col>9</xdr:col>
      <xdr:colOff>168825</xdr:colOff>
      <xdr:row>49</xdr:row>
      <xdr:rowOff>100900</xdr:rowOff>
    </xdr:to>
    <xdr:graphicFrame macro="">
      <xdr:nvGraphicFramePr>
        <xdr:cNvPr id="1331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34</xdr:row>
      <xdr:rowOff>0</xdr:rowOff>
    </xdr:from>
    <xdr:to>
      <xdr:col>9</xdr:col>
      <xdr:colOff>187875</xdr:colOff>
      <xdr:row>50</xdr:row>
      <xdr:rowOff>12000</xdr:rowOff>
    </xdr:to>
    <xdr:graphicFrame macro="">
      <xdr:nvGraphicFramePr>
        <xdr:cNvPr id="1638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25400</xdr:colOff>
      <xdr:row>60</xdr:row>
      <xdr:rowOff>168275</xdr:rowOff>
    </xdr:from>
    <xdr:to>
      <xdr:col>9</xdr:col>
      <xdr:colOff>70400</xdr:colOff>
      <xdr:row>76</xdr:row>
      <xdr:rowOff>180275</xdr:rowOff>
    </xdr:to>
    <xdr:graphicFrame macro="">
      <xdr:nvGraphicFramePr>
        <xdr:cNvPr id="1638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457200</xdr:colOff>
      <xdr:row>60</xdr:row>
      <xdr:rowOff>157018</xdr:rowOff>
    </xdr:from>
    <xdr:to>
      <xdr:col>19</xdr:col>
      <xdr:colOff>121200</xdr:colOff>
      <xdr:row>76</xdr:row>
      <xdr:rowOff>169018</xdr:rowOff>
    </xdr:to>
    <xdr:graphicFrame macro="">
      <xdr:nvGraphicFramePr>
        <xdr:cNvPr id="1638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336261</xdr:colOff>
      <xdr:row>89</xdr:row>
      <xdr:rowOff>131040</xdr:rowOff>
    </xdr:from>
    <xdr:to>
      <xdr:col>9</xdr:col>
      <xdr:colOff>41825</xdr:colOff>
      <xdr:row>105</xdr:row>
      <xdr:rowOff>143040</xdr:rowOff>
    </xdr:to>
    <xdr:graphicFrame macro="">
      <xdr:nvGraphicFramePr>
        <xdr:cNvPr id="1638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297007</xdr:colOff>
      <xdr:row>89</xdr:row>
      <xdr:rowOff>111702</xdr:rowOff>
    </xdr:from>
    <xdr:to>
      <xdr:col>18</xdr:col>
      <xdr:colOff>570607</xdr:colOff>
      <xdr:row>105</xdr:row>
      <xdr:rowOff>123702</xdr:rowOff>
    </xdr:to>
    <xdr:graphicFrame macro="">
      <xdr:nvGraphicFramePr>
        <xdr:cNvPr id="1639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215900</xdr:colOff>
      <xdr:row>15</xdr:row>
      <xdr:rowOff>0</xdr:rowOff>
    </xdr:from>
    <xdr:to>
      <xdr:col>9</xdr:col>
      <xdr:colOff>228600</xdr:colOff>
      <xdr:row>30</xdr:row>
      <xdr:rowOff>101600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177800</xdr:rowOff>
    </xdr:from>
    <xdr:to>
      <xdr:col>9</xdr:col>
      <xdr:colOff>121200</xdr:colOff>
      <xdr:row>26</xdr:row>
      <xdr:rowOff>25400</xdr:rowOff>
    </xdr:to>
    <xdr:graphicFrame macro="">
      <xdr:nvGraphicFramePr>
        <xdr:cNvPr id="2969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3175</xdr:colOff>
      <xdr:row>27</xdr:row>
      <xdr:rowOff>50800</xdr:rowOff>
    </xdr:from>
    <xdr:to>
      <xdr:col>9</xdr:col>
      <xdr:colOff>124375</xdr:colOff>
      <xdr:row>41</xdr:row>
      <xdr:rowOff>127000</xdr:rowOff>
    </xdr:to>
    <xdr:graphicFrame macro="">
      <xdr:nvGraphicFramePr>
        <xdr:cNvPr id="29698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43</xdr:row>
      <xdr:rowOff>117475</xdr:rowOff>
    </xdr:from>
    <xdr:to>
      <xdr:col>9</xdr:col>
      <xdr:colOff>57700</xdr:colOff>
      <xdr:row>59</xdr:row>
      <xdr:rowOff>129475</xdr:rowOff>
    </xdr:to>
    <xdr:graphicFrame macro="">
      <xdr:nvGraphicFramePr>
        <xdr:cNvPr id="2969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307975</xdr:colOff>
      <xdr:row>43</xdr:row>
      <xdr:rowOff>111125</xdr:rowOff>
    </xdr:from>
    <xdr:to>
      <xdr:col>18</xdr:col>
      <xdr:colOff>165100</xdr:colOff>
      <xdr:row>59</xdr:row>
      <xdr:rowOff>123125</xdr:rowOff>
    </xdr:to>
    <xdr:graphicFrame macro="">
      <xdr:nvGraphicFramePr>
        <xdr:cNvPr id="2970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390525</xdr:colOff>
      <xdr:row>60</xdr:row>
      <xdr:rowOff>101600</xdr:rowOff>
    </xdr:from>
    <xdr:to>
      <xdr:col>9</xdr:col>
      <xdr:colOff>67225</xdr:colOff>
      <xdr:row>76</xdr:row>
      <xdr:rowOff>113600</xdr:rowOff>
    </xdr:to>
    <xdr:graphicFrame macro="">
      <xdr:nvGraphicFramePr>
        <xdr:cNvPr id="2970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320674</xdr:colOff>
      <xdr:row>60</xdr:row>
      <xdr:rowOff>101600</xdr:rowOff>
    </xdr:from>
    <xdr:to>
      <xdr:col>18</xdr:col>
      <xdr:colOff>177800</xdr:colOff>
      <xdr:row>76</xdr:row>
      <xdr:rowOff>113600</xdr:rowOff>
    </xdr:to>
    <xdr:graphicFrame macro="">
      <xdr:nvGraphicFramePr>
        <xdr:cNvPr id="2970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257175</xdr:colOff>
      <xdr:row>97</xdr:row>
      <xdr:rowOff>130175</xdr:rowOff>
    </xdr:from>
    <xdr:to>
      <xdr:col>8</xdr:col>
      <xdr:colOff>543475</xdr:colOff>
      <xdr:row>113</xdr:row>
      <xdr:rowOff>142175</xdr:rowOff>
    </xdr:to>
    <xdr:graphicFrame macro="">
      <xdr:nvGraphicFramePr>
        <xdr:cNvPr id="2970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165099</xdr:colOff>
      <xdr:row>97</xdr:row>
      <xdr:rowOff>130175</xdr:rowOff>
    </xdr:from>
    <xdr:to>
      <xdr:col>18</xdr:col>
      <xdr:colOff>228600</xdr:colOff>
      <xdr:row>113</xdr:row>
      <xdr:rowOff>142175</xdr:rowOff>
    </xdr:to>
    <xdr:graphicFrame macro="">
      <xdr:nvGraphicFramePr>
        <xdr:cNvPr id="2970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12</xdr:row>
      <xdr:rowOff>123825</xdr:rowOff>
    </xdr:from>
    <xdr:to>
      <xdr:col>9</xdr:col>
      <xdr:colOff>197400</xdr:colOff>
      <xdr:row>25</xdr:row>
      <xdr:rowOff>144125</xdr:rowOff>
    </xdr:to>
    <xdr:graphicFrame macro="">
      <xdr:nvGraphicFramePr>
        <xdr:cNvPr id="389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168274</xdr:colOff>
      <xdr:row>27</xdr:row>
      <xdr:rowOff>9525</xdr:rowOff>
    </xdr:from>
    <xdr:to>
      <xdr:col>9</xdr:col>
      <xdr:colOff>213274</xdr:colOff>
      <xdr:row>40</xdr:row>
      <xdr:rowOff>80625</xdr:rowOff>
    </xdr:to>
    <xdr:graphicFrame macro="">
      <xdr:nvGraphicFramePr>
        <xdr:cNvPr id="389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206375</xdr:colOff>
      <xdr:row>43</xdr:row>
      <xdr:rowOff>171450</xdr:rowOff>
    </xdr:from>
    <xdr:to>
      <xdr:col>9</xdr:col>
      <xdr:colOff>251375</xdr:colOff>
      <xdr:row>59</xdr:row>
      <xdr:rowOff>183450</xdr:rowOff>
    </xdr:to>
    <xdr:graphicFrame macro="">
      <xdr:nvGraphicFramePr>
        <xdr:cNvPr id="389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441325</xdr:colOff>
      <xdr:row>43</xdr:row>
      <xdr:rowOff>165099</xdr:rowOff>
    </xdr:from>
    <xdr:to>
      <xdr:col>19</xdr:col>
      <xdr:colOff>105325</xdr:colOff>
      <xdr:row>59</xdr:row>
      <xdr:rowOff>177099</xdr:rowOff>
    </xdr:to>
    <xdr:graphicFrame macro="">
      <xdr:nvGraphicFramePr>
        <xdr:cNvPr id="3891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29</xdr:row>
      <xdr:rowOff>152400</xdr:rowOff>
    </xdr:from>
    <xdr:to>
      <xdr:col>9</xdr:col>
      <xdr:colOff>222800</xdr:colOff>
      <xdr:row>44</xdr:row>
      <xdr:rowOff>127000</xdr:rowOff>
    </xdr:to>
    <xdr:graphicFrame macro="">
      <xdr:nvGraphicFramePr>
        <xdr:cNvPr id="44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177800</xdr:colOff>
      <xdr:row>14</xdr:row>
      <xdr:rowOff>41274</xdr:rowOff>
    </xdr:from>
    <xdr:to>
      <xdr:col>9</xdr:col>
      <xdr:colOff>222800</xdr:colOff>
      <xdr:row>28</xdr:row>
      <xdr:rowOff>152400</xdr:rowOff>
    </xdr:to>
    <xdr:graphicFrame macro="">
      <xdr:nvGraphicFramePr>
        <xdr:cNvPr id="440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180975</xdr:colOff>
      <xdr:row>47</xdr:row>
      <xdr:rowOff>9525</xdr:rowOff>
    </xdr:from>
    <xdr:to>
      <xdr:col>9</xdr:col>
      <xdr:colOff>225975</xdr:colOff>
      <xdr:row>63</xdr:row>
      <xdr:rowOff>21525</xdr:rowOff>
    </xdr:to>
    <xdr:graphicFrame macro="">
      <xdr:nvGraphicFramePr>
        <xdr:cNvPr id="4403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504824</xdr:colOff>
      <xdr:row>47</xdr:row>
      <xdr:rowOff>9525</xdr:rowOff>
    </xdr:from>
    <xdr:to>
      <xdr:col>19</xdr:col>
      <xdr:colOff>168824</xdr:colOff>
      <xdr:row>63</xdr:row>
      <xdr:rowOff>21525</xdr:rowOff>
    </xdr:to>
    <xdr:graphicFrame macro="">
      <xdr:nvGraphicFramePr>
        <xdr:cNvPr id="4403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25400</xdr:colOff>
      <xdr:row>65</xdr:row>
      <xdr:rowOff>254000</xdr:rowOff>
    </xdr:from>
    <xdr:to>
      <xdr:col>10</xdr:col>
      <xdr:colOff>25400</xdr:colOff>
      <xdr:row>66</xdr:row>
      <xdr:rowOff>152400</xdr:rowOff>
    </xdr:to>
    <xdr:sp macro="" textlink="">
      <xdr:nvSpPr>
        <xdr:cNvPr id="7" name="Left-Right Arrow 6"/>
        <xdr:cNvSpPr/>
      </xdr:nvSpPr>
      <xdr:spPr>
        <a:xfrm>
          <a:off x="2298700" y="13500100"/>
          <a:ext cx="4267200" cy="165100"/>
        </a:xfrm>
        <a:prstGeom prst="leftRightArrow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GB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180974</xdr:colOff>
      <xdr:row>14</xdr:row>
      <xdr:rowOff>165100</xdr:rowOff>
    </xdr:from>
    <xdr:to>
      <xdr:col>9</xdr:col>
      <xdr:colOff>225974</xdr:colOff>
      <xdr:row>29</xdr:row>
      <xdr:rowOff>165100</xdr:rowOff>
    </xdr:to>
    <xdr:graphicFrame macro="">
      <xdr:nvGraphicFramePr>
        <xdr:cNvPr id="266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32</xdr:row>
      <xdr:rowOff>149225</xdr:rowOff>
    </xdr:from>
    <xdr:to>
      <xdr:col>9</xdr:col>
      <xdr:colOff>178350</xdr:colOff>
      <xdr:row>48</xdr:row>
      <xdr:rowOff>34225</xdr:rowOff>
    </xdr:to>
    <xdr:graphicFrame macro="">
      <xdr:nvGraphicFramePr>
        <xdr:cNvPr id="266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ationalgrid.com/NR/rdonlyres/9610091D-6CDF-45B6-BA73-23A44D6722D3/58301/GasSOincentives2013finalproposalsconsultation.pdf" TargetMode="External"/><Relationship Id="rId2" Type="http://schemas.openxmlformats.org/officeDocument/2006/relationships/hyperlink" Target="http://www.nationalgrid.com/uk/Gas/soincentives/docs/" TargetMode="External"/><Relationship Id="rId1" Type="http://schemas.openxmlformats.org/officeDocument/2006/relationships/hyperlink" Target="http://www.nationalgrid.com/NR/rdonlyres/7D2783AA-E167-42A4-B33F-1ADEF3FF3FC7/60739/SupportingInformationDocumentv51FINAL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2.nationalgrid.com/UK/Industry-information/Gas-system-operator-incentives/Library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Q43"/>
  <sheetViews>
    <sheetView tabSelected="1" zoomScale="75" zoomScaleNormal="75" workbookViewId="0">
      <selection activeCell="G30" sqref="G30"/>
    </sheetView>
  </sheetViews>
  <sheetFormatPr defaultRowHeight="15"/>
  <cols>
    <col min="1" max="1" width="5.140625" style="9" customWidth="1"/>
    <col min="2" max="16384" width="9.140625" style="9"/>
  </cols>
  <sheetData>
    <row r="2" spans="2:16" ht="31.5">
      <c r="B2" s="8" t="s">
        <v>0</v>
      </c>
    </row>
    <row r="4" spans="2:16" ht="18.75">
      <c r="B4" s="11" t="s">
        <v>247</v>
      </c>
    </row>
    <row r="6" spans="2:16" ht="21">
      <c r="B6" s="21" t="s">
        <v>1</v>
      </c>
    </row>
    <row r="8" spans="2:16" ht="18.75">
      <c r="B8" s="12" t="s">
        <v>2</v>
      </c>
    </row>
    <row r="10" spans="2:16" ht="15.75">
      <c r="B10" s="20" t="s">
        <v>3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2:16" ht="15.75">
      <c r="B11" s="20" t="s">
        <v>221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3" spans="2:16" ht="18.75">
      <c r="B13" s="12" t="s">
        <v>4</v>
      </c>
    </row>
    <row r="15" spans="2:16" ht="15.75">
      <c r="B15" s="20" t="s">
        <v>5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2:16" ht="15.75">
      <c r="B16" s="20" t="s">
        <v>6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2:16" ht="15.75">
      <c r="B17" s="20" t="s">
        <v>7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spans="2:16" ht="15.75">
      <c r="B18" s="20" t="s">
        <v>8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20" spans="2:16" ht="18.75">
      <c r="B20" s="12" t="s">
        <v>9</v>
      </c>
    </row>
    <row r="22" spans="2:16" ht="15.75">
      <c r="B22" s="20" t="s">
        <v>10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2:16" ht="15.75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2:16" ht="15.75">
      <c r="B24" s="20" t="s">
        <v>11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2:16" ht="15.75">
      <c r="B25" s="20" t="s">
        <v>12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2:16" ht="15.75">
      <c r="B26" s="20" t="s">
        <v>14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2:16" ht="15.75">
      <c r="B27" s="20" t="s">
        <v>176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2:16" ht="15.75">
      <c r="B28" s="20" t="s">
        <v>15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2:16" ht="15.75">
      <c r="B29" s="20" t="s">
        <v>13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1" spans="2:16" ht="18.75">
      <c r="B31" s="111" t="s">
        <v>16</v>
      </c>
      <c r="C31" s="111"/>
      <c r="D31" s="111"/>
      <c r="E31" s="111"/>
    </row>
    <row r="33" spans="2:17" ht="15.75">
      <c r="B33" s="20" t="s">
        <v>17</v>
      </c>
    </row>
    <row r="35" spans="2:17" ht="18.75">
      <c r="B35" s="112" t="s">
        <v>219</v>
      </c>
      <c r="C35" s="112"/>
      <c r="D35" s="112"/>
      <c r="E35" s="112"/>
      <c r="F35" s="112"/>
      <c r="G35" s="112"/>
    </row>
    <row r="37" spans="2:17" ht="15.75">
      <c r="B37" s="20" t="s">
        <v>220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</row>
    <row r="38" spans="2:17" ht="15.75">
      <c r="B38" s="20" t="s">
        <v>18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spans="2:17" ht="15.7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2:17" ht="18.75">
      <c r="B40" s="111" t="s">
        <v>19</v>
      </c>
      <c r="C40" s="111"/>
      <c r="D40" s="111"/>
      <c r="E40" s="111"/>
    </row>
    <row r="42" spans="2:17" ht="15.75">
      <c r="B42" s="20" t="s">
        <v>20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</row>
    <row r="43" spans="2:17" ht="15.7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</row>
  </sheetData>
  <mergeCells count="3">
    <mergeCell ref="B31:E31"/>
    <mergeCell ref="B35:G35"/>
    <mergeCell ref="B40:E40"/>
  </mergeCells>
  <phoneticPr fontId="7" type="noConversion"/>
  <hyperlinks>
    <hyperlink ref="B31" r:id="rId1"/>
    <hyperlink ref="B35" r:id="rId2" display="1.5 Consulation Documents and Responses"/>
    <hyperlink ref="B40" r:id="rId3"/>
    <hyperlink ref="B35:G35" r:id="rId4" display="1.5 Consultation Documents and Responses"/>
  </hyperlinks>
  <pageMargins left="0.70866141732283472" right="0.70866141732283472" top="0.74803149606299213" bottom="0.74803149606299213" header="0.31496062992125984" footer="0.31496062992125984"/>
  <pageSetup paperSize="9" scale="58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V155"/>
  <sheetViews>
    <sheetView zoomScale="70" zoomScaleNormal="70" workbookViewId="0">
      <selection activeCell="X15" sqref="X15"/>
    </sheetView>
  </sheetViews>
  <sheetFormatPr defaultRowHeight="15"/>
  <cols>
    <col min="1" max="1" width="5.85546875" style="9" customWidth="1"/>
    <col min="2" max="10" width="9.140625" style="9"/>
    <col min="11" max="11" width="0.140625" style="9" customWidth="1"/>
    <col min="12" max="12" width="2" style="90" customWidth="1"/>
    <col min="13" max="16384" width="9.140625" style="9"/>
  </cols>
  <sheetData>
    <row r="2" spans="2:13" ht="31.5">
      <c r="B2" s="8" t="s">
        <v>0</v>
      </c>
    </row>
    <row r="4" spans="2:13" ht="18.75">
      <c r="B4" s="11" t="str">
        <f>('1_Cover_Sheet'!B4)</f>
        <v>Q3 2013-2014 (October 2013 to December 2013)</v>
      </c>
    </row>
    <row r="6" spans="2:13" ht="21">
      <c r="B6" s="91" t="s">
        <v>11</v>
      </c>
      <c r="I6" s="12"/>
      <c r="K6" s="12"/>
      <c r="L6" s="12"/>
      <c r="M6" s="92" t="s">
        <v>12</v>
      </c>
    </row>
    <row r="7" spans="2:13" ht="9" customHeight="1"/>
    <row r="25" spans="2:22" ht="18.75">
      <c r="B25" s="104" t="s">
        <v>44</v>
      </c>
      <c r="I25" s="12"/>
      <c r="M25" s="103" t="s">
        <v>44</v>
      </c>
    </row>
    <row r="26" spans="2:22" ht="6.75" customHeight="1"/>
    <row r="27" spans="2:22" ht="15" customHeight="1">
      <c r="B27" s="131" t="str">
        <f>'3_Constraint_Management'!B60</f>
        <v>The chart shows the monthly cumulative Constraint Management operational performance measure.  The end of Q3 performance for 2013/14 is a revenue of £1,500,700.</v>
      </c>
      <c r="C27" s="132"/>
      <c r="D27" s="132"/>
      <c r="E27" s="132"/>
      <c r="F27" s="132"/>
      <c r="G27" s="132"/>
      <c r="H27" s="132"/>
      <c r="I27" s="132"/>
      <c r="J27" s="132"/>
      <c r="K27" s="133"/>
      <c r="L27" s="100"/>
      <c r="M27" s="122" t="str">
        <f>'4_Shrinkage'!B121</f>
        <v xml:space="preserve">The end of December position NTS Shrinkage incentive costs are £72.6m  compared to a target of £71.2m
</v>
      </c>
      <c r="N27" s="123"/>
      <c r="O27" s="123"/>
      <c r="P27" s="123"/>
      <c r="Q27" s="123"/>
      <c r="R27" s="123"/>
      <c r="S27" s="123"/>
      <c r="T27" s="123"/>
      <c r="U27" s="123"/>
      <c r="V27" s="124"/>
    </row>
    <row r="28" spans="2:22" ht="15" customHeight="1">
      <c r="B28" s="134"/>
      <c r="C28" s="126"/>
      <c r="D28" s="126"/>
      <c r="E28" s="126"/>
      <c r="F28" s="126"/>
      <c r="G28" s="126"/>
      <c r="H28" s="126"/>
      <c r="I28" s="126"/>
      <c r="J28" s="126"/>
      <c r="K28" s="135"/>
      <c r="L28" s="100"/>
      <c r="M28" s="125"/>
      <c r="N28" s="126"/>
      <c r="O28" s="126"/>
      <c r="P28" s="126"/>
      <c r="Q28" s="126"/>
      <c r="R28" s="126"/>
      <c r="S28" s="126"/>
      <c r="T28" s="126"/>
      <c r="U28" s="126"/>
      <c r="V28" s="127"/>
    </row>
    <row r="29" spans="2:22" ht="15" customHeight="1">
      <c r="B29" s="134"/>
      <c r="C29" s="126"/>
      <c r="D29" s="126"/>
      <c r="E29" s="126"/>
      <c r="F29" s="126"/>
      <c r="G29" s="126"/>
      <c r="H29" s="126"/>
      <c r="I29" s="126"/>
      <c r="J29" s="126"/>
      <c r="K29" s="135"/>
      <c r="L29" s="100"/>
      <c r="M29" s="125"/>
      <c r="N29" s="126"/>
      <c r="O29" s="126"/>
      <c r="P29" s="126"/>
      <c r="Q29" s="126"/>
      <c r="R29" s="126"/>
      <c r="S29" s="126"/>
      <c r="T29" s="126"/>
      <c r="U29" s="126"/>
      <c r="V29" s="127"/>
    </row>
    <row r="30" spans="2:22" ht="15" customHeight="1">
      <c r="B30" s="134"/>
      <c r="C30" s="126"/>
      <c r="D30" s="126"/>
      <c r="E30" s="126"/>
      <c r="F30" s="126"/>
      <c r="G30" s="126"/>
      <c r="H30" s="126"/>
      <c r="I30" s="126"/>
      <c r="J30" s="126"/>
      <c r="K30" s="135"/>
      <c r="L30" s="100"/>
      <c r="M30" s="125"/>
      <c r="N30" s="126"/>
      <c r="O30" s="126"/>
      <c r="P30" s="126"/>
      <c r="Q30" s="126"/>
      <c r="R30" s="126"/>
      <c r="S30" s="126"/>
      <c r="T30" s="126"/>
      <c r="U30" s="126"/>
      <c r="V30" s="127"/>
    </row>
    <row r="31" spans="2:22" ht="14.25" customHeight="1">
      <c r="B31" s="134"/>
      <c r="C31" s="126"/>
      <c r="D31" s="126"/>
      <c r="E31" s="126"/>
      <c r="F31" s="126"/>
      <c r="G31" s="126"/>
      <c r="H31" s="126"/>
      <c r="I31" s="126"/>
      <c r="J31" s="126"/>
      <c r="K31" s="135"/>
      <c r="L31" s="100"/>
      <c r="M31" s="125"/>
      <c r="N31" s="126"/>
      <c r="O31" s="126"/>
      <c r="P31" s="126"/>
      <c r="Q31" s="126"/>
      <c r="R31" s="126"/>
      <c r="S31" s="126"/>
      <c r="T31" s="126"/>
      <c r="U31" s="126"/>
      <c r="V31" s="127"/>
    </row>
    <row r="32" spans="2:22" ht="15" customHeight="1">
      <c r="B32" s="134"/>
      <c r="C32" s="126"/>
      <c r="D32" s="126"/>
      <c r="E32" s="126"/>
      <c r="F32" s="126"/>
      <c r="G32" s="126"/>
      <c r="H32" s="126"/>
      <c r="I32" s="126"/>
      <c r="J32" s="126"/>
      <c r="K32" s="135"/>
      <c r="L32" s="100"/>
      <c r="M32" s="125"/>
      <c r="N32" s="126"/>
      <c r="O32" s="126"/>
      <c r="P32" s="126"/>
      <c r="Q32" s="126"/>
      <c r="R32" s="126"/>
      <c r="S32" s="126"/>
      <c r="T32" s="126"/>
      <c r="U32" s="126"/>
      <c r="V32" s="127"/>
    </row>
    <row r="33" spans="2:22" ht="15" customHeight="1">
      <c r="B33" s="136"/>
      <c r="C33" s="137"/>
      <c r="D33" s="137"/>
      <c r="E33" s="137"/>
      <c r="F33" s="137"/>
      <c r="G33" s="137"/>
      <c r="H33" s="137"/>
      <c r="I33" s="137"/>
      <c r="J33" s="137"/>
      <c r="K33" s="138"/>
      <c r="L33" s="100"/>
      <c r="M33" s="128"/>
      <c r="N33" s="129"/>
      <c r="O33" s="129"/>
      <c r="P33" s="129"/>
      <c r="Q33" s="129"/>
      <c r="R33" s="129"/>
      <c r="S33" s="129"/>
      <c r="T33" s="129"/>
      <c r="U33" s="129"/>
      <c r="V33" s="130"/>
    </row>
    <row r="36" spans="2:22">
      <c r="B36" s="32"/>
      <c r="C36" s="32"/>
      <c r="D36" s="32"/>
      <c r="E36" s="32"/>
      <c r="F36" s="32"/>
      <c r="G36" s="32"/>
      <c r="H36" s="32"/>
      <c r="M36" s="32"/>
      <c r="N36" s="32"/>
      <c r="O36" s="32"/>
      <c r="P36" s="32"/>
      <c r="Q36" s="32"/>
      <c r="R36" s="32"/>
      <c r="S36" s="32"/>
    </row>
    <row r="37" spans="2:22" ht="18.75" customHeight="1">
      <c r="B37" s="101" t="s">
        <v>210</v>
      </c>
      <c r="C37" s="23"/>
      <c r="D37" s="23"/>
      <c r="E37" s="23"/>
      <c r="F37" s="23"/>
      <c r="G37" s="23"/>
      <c r="H37" s="23"/>
      <c r="I37" s="21"/>
      <c r="J37" s="23"/>
      <c r="K37" s="23"/>
      <c r="L37" s="23"/>
      <c r="M37" s="101" t="s">
        <v>211</v>
      </c>
      <c r="N37" s="23"/>
      <c r="O37" s="23"/>
      <c r="P37" s="23"/>
    </row>
    <row r="55" spans="2:12" ht="15" customHeight="1">
      <c r="F55" s="12"/>
    </row>
    <row r="56" spans="2:12" ht="18.75">
      <c r="B56" s="110" t="s">
        <v>44</v>
      </c>
    </row>
    <row r="57" spans="2:12" ht="6.75" customHeight="1">
      <c r="E57" s="31"/>
      <c r="F57" s="31"/>
      <c r="G57" s="31"/>
      <c r="H57" s="31"/>
      <c r="I57" s="31"/>
    </row>
    <row r="58" spans="2:12" ht="15" customHeight="1">
      <c r="B58" s="147" t="str">
        <f>'5_Residual_Balancing'!$B$131</f>
        <v>Over Q3 2013/14, the average price performance measure (0.9%) and linepack measure (1.8mcm) were both better than the respective target profit of £283k.</v>
      </c>
      <c r="C58" s="148"/>
      <c r="D58" s="148"/>
      <c r="E58" s="148"/>
      <c r="F58" s="148"/>
      <c r="G58" s="148"/>
      <c r="H58" s="148"/>
      <c r="I58" s="148"/>
      <c r="J58" s="148"/>
      <c r="K58" s="149"/>
      <c r="L58" s="99"/>
    </row>
    <row r="59" spans="2:12" ht="15" customHeight="1">
      <c r="B59" s="150"/>
      <c r="C59" s="117"/>
      <c r="D59" s="117"/>
      <c r="E59" s="117"/>
      <c r="F59" s="117"/>
      <c r="G59" s="117"/>
      <c r="H59" s="117"/>
      <c r="I59" s="117"/>
      <c r="J59" s="117"/>
      <c r="K59" s="151"/>
      <c r="L59" s="99"/>
    </row>
    <row r="60" spans="2:12" ht="15" customHeight="1">
      <c r="B60" s="150"/>
      <c r="C60" s="117"/>
      <c r="D60" s="117"/>
      <c r="E60" s="117"/>
      <c r="F60" s="117"/>
      <c r="G60" s="117"/>
      <c r="H60" s="117"/>
      <c r="I60" s="117"/>
      <c r="J60" s="117"/>
      <c r="K60" s="151"/>
      <c r="L60" s="99"/>
    </row>
    <row r="61" spans="2:12" ht="15" customHeight="1">
      <c r="B61" s="150"/>
      <c r="C61" s="117"/>
      <c r="D61" s="117"/>
      <c r="E61" s="117"/>
      <c r="F61" s="117"/>
      <c r="G61" s="117"/>
      <c r="H61" s="117"/>
      <c r="I61" s="117"/>
      <c r="J61" s="117"/>
      <c r="K61" s="151"/>
      <c r="L61" s="99"/>
    </row>
    <row r="62" spans="2:12" ht="15" customHeight="1">
      <c r="B62" s="150"/>
      <c r="C62" s="117"/>
      <c r="D62" s="117"/>
      <c r="E62" s="117"/>
      <c r="F62" s="117"/>
      <c r="G62" s="117"/>
      <c r="H62" s="117"/>
      <c r="I62" s="117"/>
      <c r="J62" s="117"/>
      <c r="K62" s="151"/>
      <c r="L62" s="99"/>
    </row>
    <row r="63" spans="2:12" ht="15" customHeight="1">
      <c r="B63" s="150"/>
      <c r="C63" s="117"/>
      <c r="D63" s="117"/>
      <c r="E63" s="117"/>
      <c r="F63" s="117"/>
      <c r="G63" s="117"/>
      <c r="H63" s="117"/>
      <c r="I63" s="117"/>
      <c r="J63" s="117"/>
      <c r="K63" s="151"/>
      <c r="L63" s="99"/>
    </row>
    <row r="64" spans="2:12" ht="15" customHeight="1">
      <c r="B64" s="150"/>
      <c r="C64" s="117"/>
      <c r="D64" s="117"/>
      <c r="E64" s="117"/>
      <c r="F64" s="117"/>
      <c r="G64" s="117"/>
      <c r="H64" s="117"/>
      <c r="I64" s="117"/>
      <c r="J64" s="117"/>
      <c r="K64" s="151"/>
      <c r="L64" s="99"/>
    </row>
    <row r="65" spans="2:16" ht="15.75">
      <c r="B65" s="152"/>
      <c r="C65" s="153"/>
      <c r="D65" s="153"/>
      <c r="E65" s="153"/>
      <c r="F65" s="153"/>
      <c r="G65" s="153"/>
      <c r="H65" s="153"/>
      <c r="I65" s="153"/>
      <c r="J65" s="153"/>
      <c r="K65" s="154"/>
      <c r="L65" s="99"/>
    </row>
    <row r="67" spans="2:16" ht="21">
      <c r="B67" s="88" t="s">
        <v>212</v>
      </c>
      <c r="C67" s="23"/>
      <c r="D67" s="23"/>
      <c r="E67" s="23"/>
      <c r="F67" s="23"/>
      <c r="G67" s="23"/>
      <c r="H67" s="23"/>
      <c r="I67" s="21"/>
      <c r="J67" s="23"/>
      <c r="K67" s="23"/>
      <c r="L67" s="23"/>
      <c r="M67" s="88" t="s">
        <v>213</v>
      </c>
      <c r="N67" s="23"/>
      <c r="O67" s="23"/>
      <c r="P67" s="23"/>
    </row>
    <row r="85" spans="2:12" ht="15" customHeight="1">
      <c r="E85" s="12"/>
    </row>
    <row r="86" spans="2:12" ht="18.75">
      <c r="B86" s="105" t="s">
        <v>44</v>
      </c>
    </row>
    <row r="87" spans="2:12" ht="6.75" customHeight="1">
      <c r="E87" s="31"/>
      <c r="F87" s="31"/>
      <c r="G87" s="31"/>
      <c r="H87" s="31"/>
      <c r="I87" s="31"/>
    </row>
    <row r="88" spans="2:12" ht="15" customHeight="1">
      <c r="B88" s="155" t="str">
        <f>'6_Demand_Forecasting'!$B$72</f>
        <v>The weighted average forecast error for both incentives remained below their respective targets in October and November. A rise in forecasting error for both incentives was observed in December. A significant proportion of this error can be attributed to the Christmas period, with considerable uncertainty over demand. Changeable weather patterns during December also impacted demand forecasting.</v>
      </c>
      <c r="C88" s="156"/>
      <c r="D88" s="156"/>
      <c r="E88" s="156"/>
      <c r="F88" s="156"/>
      <c r="G88" s="156"/>
      <c r="H88" s="156"/>
      <c r="I88" s="156"/>
      <c r="J88" s="156"/>
      <c r="K88" s="157"/>
      <c r="L88" s="99"/>
    </row>
    <row r="89" spans="2:12" ht="15" customHeight="1">
      <c r="B89" s="158"/>
      <c r="C89" s="117"/>
      <c r="D89" s="117"/>
      <c r="E89" s="117"/>
      <c r="F89" s="117"/>
      <c r="G89" s="117"/>
      <c r="H89" s="117"/>
      <c r="I89" s="117"/>
      <c r="J89" s="117"/>
      <c r="K89" s="159"/>
      <c r="L89" s="99"/>
    </row>
    <row r="90" spans="2:12" ht="15" customHeight="1">
      <c r="B90" s="158"/>
      <c r="C90" s="117"/>
      <c r="D90" s="117"/>
      <c r="E90" s="117"/>
      <c r="F90" s="117"/>
      <c r="G90" s="117"/>
      <c r="H90" s="117"/>
      <c r="I90" s="117"/>
      <c r="J90" s="117"/>
      <c r="K90" s="159"/>
      <c r="L90" s="99"/>
    </row>
    <row r="91" spans="2:12" ht="15" customHeight="1">
      <c r="B91" s="158"/>
      <c r="C91" s="117"/>
      <c r="D91" s="117"/>
      <c r="E91" s="117"/>
      <c r="F91" s="117"/>
      <c r="G91" s="117"/>
      <c r="H91" s="117"/>
      <c r="I91" s="117"/>
      <c r="J91" s="117"/>
      <c r="K91" s="159"/>
      <c r="L91" s="99"/>
    </row>
    <row r="92" spans="2:12" ht="15" customHeight="1">
      <c r="B92" s="158"/>
      <c r="C92" s="117"/>
      <c r="D92" s="117"/>
      <c r="E92" s="117"/>
      <c r="F92" s="117"/>
      <c r="G92" s="117"/>
      <c r="H92" s="117"/>
      <c r="I92" s="117"/>
      <c r="J92" s="117"/>
      <c r="K92" s="159"/>
      <c r="L92" s="99"/>
    </row>
    <row r="93" spans="2:12" ht="15" customHeight="1">
      <c r="B93" s="158"/>
      <c r="C93" s="117"/>
      <c r="D93" s="117"/>
      <c r="E93" s="117"/>
      <c r="F93" s="117"/>
      <c r="G93" s="117"/>
      <c r="H93" s="117"/>
      <c r="I93" s="117"/>
      <c r="J93" s="117"/>
      <c r="K93" s="159"/>
      <c r="L93" s="99"/>
    </row>
    <row r="94" spans="2:12" ht="15" customHeight="1">
      <c r="B94" s="158"/>
      <c r="C94" s="117"/>
      <c r="D94" s="117"/>
      <c r="E94" s="117"/>
      <c r="F94" s="117"/>
      <c r="G94" s="117"/>
      <c r="H94" s="117"/>
      <c r="I94" s="117"/>
      <c r="J94" s="117"/>
      <c r="K94" s="159"/>
      <c r="L94" s="99"/>
    </row>
    <row r="95" spans="2:12" ht="15.75">
      <c r="B95" s="160"/>
      <c r="C95" s="161"/>
      <c r="D95" s="161"/>
      <c r="E95" s="161"/>
      <c r="F95" s="161"/>
      <c r="G95" s="161"/>
      <c r="H95" s="161"/>
      <c r="I95" s="161"/>
      <c r="J95" s="161"/>
      <c r="K95" s="162"/>
      <c r="L95" s="99"/>
    </row>
    <row r="97" spans="2:19" ht="21">
      <c r="B97" s="106" t="s">
        <v>214</v>
      </c>
      <c r="C97" s="25"/>
      <c r="D97" s="25"/>
      <c r="E97" s="25"/>
      <c r="F97" s="25"/>
      <c r="G97" s="25"/>
      <c r="H97" s="25"/>
      <c r="I97" s="12"/>
      <c r="J97" s="25"/>
      <c r="K97" s="25"/>
      <c r="L97" s="25"/>
      <c r="M97" s="106" t="s">
        <v>215</v>
      </c>
      <c r="N97" s="25"/>
      <c r="O97" s="25"/>
      <c r="P97" s="25"/>
      <c r="Q97" s="25"/>
      <c r="R97" s="25"/>
      <c r="S97" s="25"/>
    </row>
    <row r="115" spans="2:13" ht="15" customHeight="1">
      <c r="E115" s="12"/>
    </row>
    <row r="116" spans="2:13" ht="18.75">
      <c r="B116" s="108" t="s">
        <v>44</v>
      </c>
      <c r="E116" s="31"/>
      <c r="F116" s="31"/>
      <c r="G116" s="31"/>
      <c r="H116" s="31"/>
      <c r="I116" s="31"/>
    </row>
    <row r="117" spans="2:13" ht="9" customHeight="1">
      <c r="E117" s="31"/>
      <c r="F117" s="31"/>
      <c r="G117" s="31"/>
      <c r="H117" s="31"/>
      <c r="I117" s="31"/>
    </row>
    <row r="118" spans="2:13" ht="15.75" customHeight="1">
      <c r="B118" s="139" t="str">
        <f>'7_Maintenance'!B78</f>
        <v xml:space="preserve">Maintenance day changes are currently zero against a full year target of 6.23. Our full year forecast is £0.31m profit as a result of improved data flow and planning processes.  Maintenance days called to date are 31 against a target of 72.3 giving a forecast profit for days used of £0.83m. This is due to the improved use of bundling with customer outages and the re-evaluation of maintenance practices.  </v>
      </c>
      <c r="C118" s="140"/>
      <c r="D118" s="140"/>
      <c r="E118" s="140"/>
      <c r="F118" s="140"/>
      <c r="G118" s="140"/>
      <c r="H118" s="140"/>
      <c r="I118" s="140"/>
      <c r="J118" s="140"/>
      <c r="K118" s="141"/>
      <c r="L118" s="99"/>
    </row>
    <row r="119" spans="2:13" ht="15.75" customHeight="1">
      <c r="B119" s="142"/>
      <c r="C119" s="117"/>
      <c r="D119" s="117"/>
      <c r="E119" s="117"/>
      <c r="F119" s="117"/>
      <c r="G119" s="117"/>
      <c r="H119" s="117"/>
      <c r="I119" s="117"/>
      <c r="J119" s="117"/>
      <c r="K119" s="143"/>
      <c r="L119" s="99"/>
    </row>
    <row r="120" spans="2:13" ht="15.75" customHeight="1">
      <c r="B120" s="142"/>
      <c r="C120" s="117"/>
      <c r="D120" s="117"/>
      <c r="E120" s="117"/>
      <c r="F120" s="117"/>
      <c r="G120" s="117"/>
      <c r="H120" s="117"/>
      <c r="I120" s="117"/>
      <c r="J120" s="117"/>
      <c r="K120" s="143"/>
      <c r="L120" s="99"/>
    </row>
    <row r="121" spans="2:13" ht="15.75" customHeight="1">
      <c r="B121" s="142"/>
      <c r="C121" s="117"/>
      <c r="D121" s="117"/>
      <c r="E121" s="117"/>
      <c r="F121" s="117"/>
      <c r="G121" s="117"/>
      <c r="H121" s="117"/>
      <c r="I121" s="117"/>
      <c r="J121" s="117"/>
      <c r="K121" s="143"/>
      <c r="L121" s="99"/>
    </row>
    <row r="122" spans="2:13" ht="15.75" customHeight="1">
      <c r="B122" s="142"/>
      <c r="C122" s="117"/>
      <c r="D122" s="117"/>
      <c r="E122" s="117"/>
      <c r="F122" s="117"/>
      <c r="G122" s="117"/>
      <c r="H122" s="117"/>
      <c r="I122" s="117"/>
      <c r="J122" s="117"/>
      <c r="K122" s="143"/>
      <c r="L122" s="99"/>
    </row>
    <row r="123" spans="2:13" ht="15.75" customHeight="1">
      <c r="B123" s="142"/>
      <c r="C123" s="117"/>
      <c r="D123" s="117"/>
      <c r="E123" s="117"/>
      <c r="F123" s="117"/>
      <c r="G123" s="117"/>
      <c r="H123" s="117"/>
      <c r="I123" s="117"/>
      <c r="J123" s="117"/>
      <c r="K123" s="143"/>
      <c r="L123" s="99"/>
    </row>
    <row r="124" spans="2:13" ht="15.75" customHeight="1">
      <c r="B124" s="144"/>
      <c r="C124" s="145"/>
      <c r="D124" s="145"/>
      <c r="E124" s="145"/>
      <c r="F124" s="145"/>
      <c r="G124" s="145"/>
      <c r="H124" s="145"/>
      <c r="I124" s="145"/>
      <c r="J124" s="145"/>
      <c r="K124" s="146"/>
      <c r="L124" s="99"/>
    </row>
    <row r="127" spans="2:13" ht="21">
      <c r="B127" s="102" t="s">
        <v>13</v>
      </c>
      <c r="M127" s="21"/>
    </row>
    <row r="146" spans="2:12" ht="6.75" customHeight="1"/>
    <row r="147" spans="2:12" ht="18.75">
      <c r="B147" s="109" t="s">
        <v>44</v>
      </c>
    </row>
    <row r="148" spans="2:12" ht="7.5" customHeight="1"/>
    <row r="149" spans="2:12" ht="15" customHeight="1">
      <c r="B149" s="113" t="str">
        <f>'8_GHG'!$B$60</f>
        <v>Venting volumes rose in winter due to increased compressor usage to transport gas to meet higher demands. In Q3 2013/14, vented volumes totalled approximately 1100 tonnes.</v>
      </c>
      <c r="C149" s="114"/>
      <c r="D149" s="114"/>
      <c r="E149" s="114"/>
      <c r="F149" s="114"/>
      <c r="G149" s="114"/>
      <c r="H149" s="114"/>
      <c r="I149" s="114"/>
      <c r="J149" s="114"/>
      <c r="K149" s="115"/>
      <c r="L149" s="99"/>
    </row>
    <row r="150" spans="2:12" ht="15.75">
      <c r="B150" s="116"/>
      <c r="C150" s="117"/>
      <c r="D150" s="117"/>
      <c r="E150" s="117"/>
      <c r="F150" s="117"/>
      <c r="G150" s="117"/>
      <c r="H150" s="117"/>
      <c r="I150" s="117"/>
      <c r="J150" s="117"/>
      <c r="K150" s="118"/>
      <c r="L150" s="99"/>
    </row>
    <row r="151" spans="2:12" ht="15.75">
      <c r="B151" s="116"/>
      <c r="C151" s="117"/>
      <c r="D151" s="117"/>
      <c r="E151" s="117"/>
      <c r="F151" s="117"/>
      <c r="G151" s="117"/>
      <c r="H151" s="117"/>
      <c r="I151" s="117"/>
      <c r="J151" s="117"/>
      <c r="K151" s="118"/>
      <c r="L151" s="99"/>
    </row>
    <row r="152" spans="2:12" ht="15.75">
      <c r="B152" s="116"/>
      <c r="C152" s="117"/>
      <c r="D152" s="117"/>
      <c r="E152" s="117"/>
      <c r="F152" s="117"/>
      <c r="G152" s="117"/>
      <c r="H152" s="117"/>
      <c r="I152" s="117"/>
      <c r="J152" s="117"/>
      <c r="K152" s="118"/>
      <c r="L152" s="99"/>
    </row>
    <row r="153" spans="2:12" ht="15.75">
      <c r="B153" s="116"/>
      <c r="C153" s="117"/>
      <c r="D153" s="117"/>
      <c r="E153" s="117"/>
      <c r="F153" s="117"/>
      <c r="G153" s="117"/>
      <c r="H153" s="117"/>
      <c r="I153" s="117"/>
      <c r="J153" s="117"/>
      <c r="K153" s="118"/>
      <c r="L153" s="99"/>
    </row>
    <row r="154" spans="2:12" ht="15.75">
      <c r="B154" s="116"/>
      <c r="C154" s="117"/>
      <c r="D154" s="117"/>
      <c r="E154" s="117"/>
      <c r="F154" s="117"/>
      <c r="G154" s="117"/>
      <c r="H154" s="117"/>
      <c r="I154" s="117"/>
      <c r="J154" s="117"/>
      <c r="K154" s="118"/>
      <c r="L154" s="99"/>
    </row>
    <row r="155" spans="2:12" ht="15.75">
      <c r="B155" s="119"/>
      <c r="C155" s="120"/>
      <c r="D155" s="120"/>
      <c r="E155" s="120"/>
      <c r="F155" s="120"/>
      <c r="G155" s="120"/>
      <c r="H155" s="120"/>
      <c r="I155" s="120"/>
      <c r="J155" s="120"/>
      <c r="K155" s="121"/>
      <c r="L155" s="99"/>
    </row>
  </sheetData>
  <mergeCells count="6">
    <mergeCell ref="B149:K155"/>
    <mergeCell ref="M27:V33"/>
    <mergeCell ref="B27:K33"/>
    <mergeCell ref="B118:K124"/>
    <mergeCell ref="B58:K65"/>
    <mergeCell ref="B88:K95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3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Q67"/>
  <sheetViews>
    <sheetView topLeftCell="A25" zoomScale="75" zoomScaleNormal="75" workbookViewId="0">
      <selection activeCell="R63" sqref="R63"/>
    </sheetView>
  </sheetViews>
  <sheetFormatPr defaultRowHeight="15"/>
  <cols>
    <col min="1" max="1" width="5.140625" style="9" customWidth="1"/>
    <col min="2" max="2" width="19" style="9" customWidth="1"/>
    <col min="3" max="4" width="11.5703125" style="9" bestFit="1" customWidth="1"/>
    <col min="5" max="5" width="10.28515625" style="9" customWidth="1"/>
    <col min="6" max="16384" width="9.140625" style="9"/>
  </cols>
  <sheetData>
    <row r="2" spans="2:17" ht="31.5">
      <c r="B2" s="65" t="s">
        <v>11</v>
      </c>
      <c r="D2" s="8"/>
    </row>
    <row r="4" spans="2:17" ht="18.75">
      <c r="B4" s="25" t="str">
        <f>'1_Cover_Sheet'!B4</f>
        <v>Q3 2013-2014 (October 2013 to December 2013)</v>
      </c>
      <c r="D4" s="11"/>
    </row>
    <row r="6" spans="2:17" ht="21">
      <c r="B6" s="91" t="s">
        <v>228</v>
      </c>
      <c r="D6" s="12"/>
    </row>
    <row r="8" spans="2:17" ht="15.75">
      <c r="B8" s="59" t="s">
        <v>230</v>
      </c>
      <c r="C8" s="20"/>
      <c r="D8" s="20"/>
      <c r="E8" s="20"/>
      <c r="F8" s="20"/>
      <c r="G8" s="20"/>
      <c r="H8" s="20"/>
      <c r="I8" s="20"/>
      <c r="J8" s="20"/>
      <c r="K8" s="20"/>
    </row>
    <row r="9" spans="2:17" ht="15.75">
      <c r="B9" s="20" t="s">
        <v>24</v>
      </c>
      <c r="C9" s="20"/>
      <c r="D9" s="20"/>
      <c r="E9" s="20"/>
      <c r="F9" s="20"/>
      <c r="G9" s="20"/>
      <c r="H9" s="20"/>
      <c r="I9" s="20"/>
      <c r="J9" s="20"/>
      <c r="K9" s="20"/>
    </row>
    <row r="10" spans="2:17" ht="15.75">
      <c r="B10" s="20" t="s">
        <v>28</v>
      </c>
      <c r="C10" s="20"/>
      <c r="D10" s="20"/>
      <c r="E10" s="20"/>
      <c r="F10" s="20"/>
      <c r="G10" s="20"/>
      <c r="H10" s="20"/>
      <c r="I10" s="20"/>
      <c r="J10" s="20"/>
      <c r="K10" s="20"/>
    </row>
    <row r="11" spans="2:17" ht="15.75">
      <c r="B11" s="20" t="s">
        <v>29</v>
      </c>
      <c r="C11" s="20"/>
      <c r="D11" s="20"/>
      <c r="E11" s="20"/>
      <c r="F11" s="20"/>
      <c r="G11" s="20"/>
      <c r="H11" s="20"/>
      <c r="I11" s="20"/>
      <c r="J11" s="20"/>
      <c r="K11" s="20"/>
    </row>
    <row r="12" spans="2:17" ht="15.75">
      <c r="B12" s="20" t="s">
        <v>30</v>
      </c>
      <c r="C12" s="20"/>
      <c r="D12" s="20"/>
      <c r="E12" s="20"/>
      <c r="F12" s="20"/>
      <c r="G12" s="20"/>
      <c r="H12" s="20"/>
      <c r="I12" s="20"/>
      <c r="J12" s="20"/>
      <c r="K12" s="20"/>
    </row>
    <row r="14" spans="2:17" ht="21">
      <c r="K14" s="91" t="s">
        <v>25</v>
      </c>
    </row>
    <row r="16" spans="2:17" ht="15.75">
      <c r="K16" s="20" t="s">
        <v>26</v>
      </c>
      <c r="L16" s="20"/>
      <c r="M16" s="20"/>
      <c r="N16" s="20"/>
      <c r="O16" s="20"/>
      <c r="P16" s="20"/>
      <c r="Q16" s="20"/>
    </row>
    <row r="17" spans="11:17" ht="15.75">
      <c r="K17" s="20" t="s">
        <v>27</v>
      </c>
      <c r="L17" s="20"/>
      <c r="M17" s="20"/>
      <c r="N17" s="20"/>
      <c r="O17" s="20"/>
      <c r="P17" s="20"/>
      <c r="Q17" s="20"/>
    </row>
    <row r="18" spans="11:17" ht="15.75">
      <c r="K18" s="20"/>
      <c r="L18" s="20"/>
      <c r="M18" s="20"/>
      <c r="N18" s="20"/>
      <c r="O18" s="20"/>
      <c r="P18" s="20"/>
      <c r="Q18" s="20"/>
    </row>
    <row r="19" spans="11:17" ht="15.75">
      <c r="K19" s="20" t="s">
        <v>31</v>
      </c>
      <c r="L19" s="20"/>
      <c r="M19" s="20"/>
      <c r="N19" s="20"/>
      <c r="O19" s="20"/>
      <c r="P19" s="20"/>
      <c r="Q19" s="20"/>
    </row>
    <row r="20" spans="11:17" ht="15.75">
      <c r="K20" s="20" t="s">
        <v>32</v>
      </c>
      <c r="L20" s="20"/>
      <c r="M20" s="20"/>
      <c r="N20" s="20"/>
      <c r="O20" s="20"/>
      <c r="P20" s="20"/>
      <c r="Q20" s="20"/>
    </row>
    <row r="21" spans="11:17" ht="15.75">
      <c r="K21" s="20" t="s">
        <v>33</v>
      </c>
      <c r="L21" s="20"/>
      <c r="M21" s="20"/>
      <c r="N21" s="20"/>
      <c r="O21" s="20"/>
      <c r="P21" s="20"/>
      <c r="Q21" s="20"/>
    </row>
    <row r="22" spans="11:17" ht="15.75">
      <c r="K22" s="20" t="s">
        <v>34</v>
      </c>
      <c r="L22" s="20"/>
      <c r="M22" s="20"/>
      <c r="N22" s="20"/>
      <c r="O22" s="20"/>
      <c r="P22" s="20"/>
      <c r="Q22" s="20"/>
    </row>
    <row r="23" spans="11:17" ht="15.75">
      <c r="K23" s="27"/>
      <c r="L23" s="20"/>
      <c r="M23" s="20"/>
      <c r="N23" s="20"/>
      <c r="O23" s="20"/>
      <c r="P23" s="20"/>
      <c r="Q23" s="20"/>
    </row>
    <row r="24" spans="11:17" ht="15.75">
      <c r="K24" s="20" t="s">
        <v>35</v>
      </c>
      <c r="L24" s="20"/>
      <c r="M24" s="20"/>
      <c r="N24" s="20"/>
      <c r="O24" s="20"/>
      <c r="P24" s="20"/>
      <c r="Q24" s="20"/>
    </row>
    <row r="25" spans="11:17" ht="15.75">
      <c r="K25" s="20" t="s">
        <v>36</v>
      </c>
      <c r="L25" s="20"/>
      <c r="M25" s="20"/>
      <c r="N25" s="20"/>
      <c r="O25" s="20"/>
      <c r="P25" s="20"/>
      <c r="Q25" s="20"/>
    </row>
    <row r="26" spans="11:17" ht="15.75">
      <c r="K26" s="20" t="s">
        <v>37</v>
      </c>
      <c r="L26" s="20"/>
      <c r="M26" s="20"/>
      <c r="N26" s="20"/>
      <c r="O26" s="20"/>
      <c r="P26" s="20"/>
      <c r="Q26" s="20"/>
    </row>
    <row r="27" spans="11:17" ht="15.75">
      <c r="K27" s="20"/>
      <c r="L27" s="20"/>
      <c r="M27" s="20"/>
      <c r="N27" s="20"/>
      <c r="O27" s="20"/>
      <c r="P27" s="20"/>
      <c r="Q27" s="20"/>
    </row>
    <row r="28" spans="11:17" ht="15.75">
      <c r="K28" s="20" t="s">
        <v>38</v>
      </c>
      <c r="L28" s="20"/>
      <c r="M28" s="20"/>
      <c r="N28" s="20"/>
      <c r="O28" s="20"/>
      <c r="P28" s="20"/>
      <c r="Q28" s="20"/>
    </row>
    <row r="29" spans="11:17" ht="15.75">
      <c r="K29" s="20" t="s">
        <v>39</v>
      </c>
      <c r="L29" s="20"/>
      <c r="M29" s="20"/>
      <c r="N29" s="20"/>
      <c r="O29" s="20"/>
      <c r="P29" s="20"/>
      <c r="Q29" s="20"/>
    </row>
    <row r="30" spans="11:17" ht="15.75">
      <c r="K30" s="20" t="s">
        <v>40</v>
      </c>
      <c r="L30" s="20"/>
      <c r="M30" s="20"/>
      <c r="N30" s="20"/>
      <c r="O30" s="20"/>
      <c r="P30" s="20"/>
      <c r="Q30" s="20"/>
    </row>
    <row r="31" spans="11:17" ht="15.75">
      <c r="K31" s="20" t="s">
        <v>41</v>
      </c>
      <c r="L31" s="20"/>
      <c r="M31" s="20"/>
      <c r="N31" s="20"/>
      <c r="O31" s="20"/>
      <c r="P31" s="20"/>
      <c r="Q31" s="20"/>
    </row>
    <row r="33" spans="2:4" ht="21">
      <c r="B33" s="91" t="s">
        <v>42</v>
      </c>
    </row>
    <row r="34" spans="2:4" ht="18.75">
      <c r="D34" s="12"/>
    </row>
    <row r="52" spans="2:16" ht="21">
      <c r="B52" s="91" t="s">
        <v>43</v>
      </c>
      <c r="D52" s="12"/>
    </row>
    <row r="54" spans="2:16">
      <c r="B54" s="14"/>
      <c r="C54" s="75">
        <v>41365</v>
      </c>
      <c r="D54" s="75">
        <v>41395</v>
      </c>
      <c r="E54" s="75">
        <v>41426</v>
      </c>
      <c r="F54" s="75">
        <v>41456</v>
      </c>
      <c r="G54" s="75">
        <v>41487</v>
      </c>
      <c r="H54" s="75">
        <v>41518</v>
      </c>
      <c r="I54" s="75">
        <v>41548</v>
      </c>
      <c r="J54" s="75">
        <v>41579</v>
      </c>
      <c r="K54" s="75">
        <v>41609</v>
      </c>
      <c r="L54" s="75">
        <v>41640</v>
      </c>
      <c r="M54" s="76">
        <v>41671</v>
      </c>
      <c r="N54" s="75">
        <v>41699</v>
      </c>
      <c r="O54" s="34"/>
    </row>
    <row r="55" spans="2:16" ht="63.75" customHeight="1">
      <c r="B55" s="77" t="s">
        <v>250</v>
      </c>
      <c r="C55" s="47">
        <v>-0.24276700000000001</v>
      </c>
      <c r="D55" s="47">
        <v>-0.40686800000000001</v>
      </c>
      <c r="E55" s="47">
        <v>-0.55776700000000001</v>
      </c>
      <c r="F55" s="48">
        <v>-0.66775399999999996</v>
      </c>
      <c r="G55" s="48">
        <v>-0.80343299999999995</v>
      </c>
      <c r="H55" s="48">
        <v>-0.94212899999999999</v>
      </c>
      <c r="I55" s="48">
        <v>-1.1227910000000001</v>
      </c>
      <c r="J55" s="48">
        <v>-1.319779</v>
      </c>
      <c r="K55" s="48">
        <v>-1.5006999999999999</v>
      </c>
      <c r="L55" s="16"/>
      <c r="M55" s="33"/>
      <c r="N55" s="16"/>
      <c r="O55" s="35"/>
    </row>
    <row r="58" spans="2:16" ht="21">
      <c r="B58" s="91" t="s">
        <v>44</v>
      </c>
      <c r="D58" s="12"/>
    </row>
    <row r="60" spans="2:16" ht="15" customHeight="1">
      <c r="B60" s="163" t="s">
        <v>248</v>
      </c>
      <c r="C60" s="164"/>
      <c r="D60" s="164"/>
      <c r="E60" s="164"/>
      <c r="F60" s="164"/>
      <c r="G60" s="164"/>
      <c r="H60" s="164"/>
      <c r="I60" s="164"/>
      <c r="J60" s="164"/>
      <c r="K60" s="165"/>
      <c r="L60" s="31"/>
      <c r="M60" s="31"/>
      <c r="N60" s="31"/>
      <c r="O60" s="31"/>
      <c r="P60" s="31"/>
    </row>
    <row r="61" spans="2:16" ht="15" customHeight="1">
      <c r="B61" s="166"/>
      <c r="C61" s="167"/>
      <c r="D61" s="167"/>
      <c r="E61" s="167"/>
      <c r="F61" s="167"/>
      <c r="G61" s="167"/>
      <c r="H61" s="167"/>
      <c r="I61" s="167"/>
      <c r="J61" s="167"/>
      <c r="K61" s="168"/>
      <c r="L61" s="31"/>
      <c r="M61" s="31"/>
      <c r="N61" s="31"/>
      <c r="O61" s="31"/>
      <c r="P61" s="31"/>
    </row>
    <row r="62" spans="2:16" ht="15" customHeight="1">
      <c r="B62" s="166"/>
      <c r="C62" s="167"/>
      <c r="D62" s="167"/>
      <c r="E62" s="167"/>
      <c r="F62" s="167"/>
      <c r="G62" s="167"/>
      <c r="H62" s="167"/>
      <c r="I62" s="167"/>
      <c r="J62" s="167"/>
      <c r="K62" s="168"/>
      <c r="L62" s="31"/>
      <c r="M62" s="31"/>
      <c r="N62" s="31"/>
      <c r="O62" s="31"/>
      <c r="P62" s="31"/>
    </row>
    <row r="63" spans="2:16" ht="15" customHeight="1">
      <c r="B63" s="166"/>
      <c r="C63" s="167"/>
      <c r="D63" s="167"/>
      <c r="E63" s="167"/>
      <c r="F63" s="167"/>
      <c r="G63" s="167"/>
      <c r="H63" s="167"/>
      <c r="I63" s="167"/>
      <c r="J63" s="167"/>
      <c r="K63" s="168"/>
      <c r="L63" s="31"/>
      <c r="M63" s="31"/>
      <c r="N63" s="31"/>
      <c r="O63" s="31"/>
      <c r="P63" s="31"/>
    </row>
    <row r="64" spans="2:16" ht="15" customHeight="1">
      <c r="B64" s="166"/>
      <c r="C64" s="167"/>
      <c r="D64" s="167"/>
      <c r="E64" s="167"/>
      <c r="F64" s="167"/>
      <c r="G64" s="167"/>
      <c r="H64" s="167"/>
      <c r="I64" s="167"/>
      <c r="J64" s="167"/>
      <c r="K64" s="168"/>
      <c r="L64" s="31"/>
      <c r="M64" s="31"/>
      <c r="N64" s="31"/>
      <c r="O64" s="31"/>
      <c r="P64" s="31"/>
    </row>
    <row r="65" spans="2:16" ht="15" customHeight="1">
      <c r="B65" s="166"/>
      <c r="C65" s="167"/>
      <c r="D65" s="167"/>
      <c r="E65" s="167"/>
      <c r="F65" s="167"/>
      <c r="G65" s="167"/>
      <c r="H65" s="167"/>
      <c r="I65" s="167"/>
      <c r="J65" s="167"/>
      <c r="K65" s="168"/>
      <c r="L65" s="31"/>
      <c r="M65" s="31"/>
      <c r="N65" s="31"/>
      <c r="O65" s="31"/>
      <c r="P65" s="31"/>
    </row>
    <row r="66" spans="2:16" ht="15" customHeight="1">
      <c r="B66" s="169"/>
      <c r="C66" s="170"/>
      <c r="D66" s="170"/>
      <c r="E66" s="170"/>
      <c r="F66" s="170"/>
      <c r="G66" s="170"/>
      <c r="H66" s="170"/>
      <c r="I66" s="170"/>
      <c r="J66" s="170"/>
      <c r="K66" s="171"/>
      <c r="L66" s="31"/>
      <c r="M66" s="31"/>
      <c r="N66" s="31"/>
      <c r="O66" s="31"/>
      <c r="P66" s="31"/>
    </row>
    <row r="67" spans="2:16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</row>
  </sheetData>
  <mergeCells count="1">
    <mergeCell ref="B60:K66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R127"/>
  <sheetViews>
    <sheetView topLeftCell="A97" zoomScale="75" zoomScaleNormal="75" workbookViewId="0">
      <selection activeCell="Q124" sqref="Q124"/>
    </sheetView>
  </sheetViews>
  <sheetFormatPr defaultRowHeight="15"/>
  <cols>
    <col min="1" max="1" width="5.140625" style="9" customWidth="1"/>
    <col min="2" max="2" width="21.7109375" style="9" customWidth="1"/>
    <col min="3" max="16384" width="9.140625" style="9"/>
  </cols>
  <sheetData>
    <row r="2" spans="2:18" ht="31.5">
      <c r="B2" s="64" t="s">
        <v>12</v>
      </c>
      <c r="D2" s="8"/>
    </row>
    <row r="4" spans="2:18" ht="18.75">
      <c r="B4" s="25" t="str">
        <f>'1_Cover_Sheet'!B4</f>
        <v>Q3 2013-2014 (October 2013 to December 2013)</v>
      </c>
      <c r="D4" s="11"/>
    </row>
    <row r="6" spans="2:18" ht="21">
      <c r="B6" s="92" t="s">
        <v>228</v>
      </c>
      <c r="D6" s="12"/>
    </row>
    <row r="8" spans="2:18" ht="15.75">
      <c r="B8" s="59" t="s">
        <v>229</v>
      </c>
      <c r="C8" s="20"/>
      <c r="D8" s="20"/>
      <c r="E8" s="20"/>
      <c r="F8" s="20"/>
      <c r="G8" s="20"/>
      <c r="H8" s="20"/>
      <c r="I8" s="20"/>
      <c r="J8" s="20"/>
    </row>
    <row r="9" spans="2:18" ht="15.75">
      <c r="B9" s="20" t="s">
        <v>45</v>
      </c>
      <c r="C9" s="20"/>
      <c r="D9" s="20"/>
      <c r="E9" s="20"/>
      <c r="F9" s="20"/>
      <c r="G9" s="20"/>
      <c r="H9" s="20"/>
      <c r="I9" s="20"/>
      <c r="J9" s="20"/>
    </row>
    <row r="10" spans="2:18" ht="15.75">
      <c r="B10" s="20" t="s">
        <v>46</v>
      </c>
      <c r="C10" s="20"/>
      <c r="D10" s="20"/>
      <c r="E10" s="20"/>
      <c r="F10" s="20"/>
      <c r="G10" s="20"/>
      <c r="H10" s="20"/>
      <c r="I10" s="20"/>
      <c r="J10" s="20"/>
    </row>
    <row r="11" spans="2:18" ht="15.75">
      <c r="B11" s="20" t="s">
        <v>47</v>
      </c>
      <c r="C11" s="20"/>
      <c r="D11" s="20"/>
      <c r="E11" s="20"/>
      <c r="F11" s="20"/>
      <c r="G11" s="20"/>
      <c r="H11" s="20"/>
      <c r="I11" s="20"/>
      <c r="J11" s="20"/>
    </row>
    <row r="14" spans="2:18" ht="21">
      <c r="K14" s="92" t="s">
        <v>25</v>
      </c>
    </row>
    <row r="16" spans="2:18" ht="15.75">
      <c r="K16" s="20" t="s">
        <v>48</v>
      </c>
      <c r="L16" s="20"/>
      <c r="M16" s="20"/>
      <c r="N16" s="20"/>
      <c r="O16" s="20"/>
      <c r="P16" s="20"/>
      <c r="Q16" s="20"/>
      <c r="R16" s="20"/>
    </row>
    <row r="17" spans="11:18" ht="15.75">
      <c r="K17" s="20"/>
      <c r="L17" s="20"/>
      <c r="M17" s="20"/>
      <c r="N17" s="20"/>
      <c r="O17" s="20"/>
      <c r="P17" s="20"/>
      <c r="Q17" s="20"/>
      <c r="R17" s="20"/>
    </row>
    <row r="18" spans="11:18" ht="15.75">
      <c r="K18" s="20" t="s">
        <v>49</v>
      </c>
      <c r="L18" s="20"/>
      <c r="M18" s="20"/>
      <c r="N18" s="20"/>
      <c r="O18" s="20"/>
      <c r="P18" s="20"/>
      <c r="Q18" s="20"/>
      <c r="R18" s="20"/>
    </row>
    <row r="19" spans="11:18" ht="15.75">
      <c r="K19" s="20" t="s">
        <v>50</v>
      </c>
      <c r="L19" s="20"/>
      <c r="M19" s="20"/>
      <c r="N19" s="20"/>
      <c r="O19" s="20"/>
      <c r="P19" s="20"/>
      <c r="Q19" s="20"/>
      <c r="R19" s="20"/>
    </row>
    <row r="20" spans="11:18" ht="15.75">
      <c r="K20" s="20" t="s">
        <v>51</v>
      </c>
      <c r="L20" s="20"/>
      <c r="M20" s="20"/>
      <c r="N20" s="20"/>
      <c r="O20" s="20"/>
      <c r="P20" s="20"/>
      <c r="Q20" s="20"/>
      <c r="R20" s="20"/>
    </row>
    <row r="21" spans="11:18" ht="15.75">
      <c r="K21" s="20"/>
      <c r="L21" s="20"/>
      <c r="M21" s="20"/>
      <c r="N21" s="20"/>
      <c r="O21" s="20"/>
      <c r="P21" s="20"/>
      <c r="Q21" s="20"/>
      <c r="R21" s="20"/>
    </row>
    <row r="22" spans="11:18" ht="15.75">
      <c r="K22" s="20" t="s">
        <v>52</v>
      </c>
      <c r="L22" s="20"/>
      <c r="M22" s="20"/>
      <c r="N22" s="20"/>
      <c r="O22" s="20"/>
      <c r="P22" s="20"/>
      <c r="Q22" s="20"/>
      <c r="R22" s="20"/>
    </row>
    <row r="23" spans="11:18" ht="15.75">
      <c r="K23" s="20" t="s">
        <v>53</v>
      </c>
      <c r="L23" s="20"/>
      <c r="M23" s="20"/>
      <c r="N23" s="20"/>
      <c r="O23" s="20"/>
      <c r="P23" s="20"/>
      <c r="Q23" s="20"/>
      <c r="R23" s="20"/>
    </row>
    <row r="24" spans="11:18" ht="15.75">
      <c r="K24" s="20" t="s">
        <v>54</v>
      </c>
      <c r="L24" s="20"/>
      <c r="M24" s="20"/>
      <c r="N24" s="20"/>
      <c r="O24" s="20"/>
      <c r="P24" s="20"/>
      <c r="Q24" s="20"/>
      <c r="R24" s="20"/>
    </row>
    <row r="25" spans="11:18" ht="15.75">
      <c r="K25" s="20"/>
      <c r="L25" s="20"/>
      <c r="M25" s="20"/>
      <c r="N25" s="20"/>
      <c r="O25" s="20"/>
      <c r="P25" s="20"/>
      <c r="Q25" s="20"/>
      <c r="R25" s="20"/>
    </row>
    <row r="26" spans="11:18" ht="15.75">
      <c r="K26" s="20" t="s">
        <v>55</v>
      </c>
      <c r="L26" s="20"/>
      <c r="M26" s="20"/>
      <c r="N26" s="20"/>
      <c r="O26" s="20"/>
      <c r="P26" s="20"/>
      <c r="Q26" s="20"/>
      <c r="R26" s="20"/>
    </row>
    <row r="27" spans="11:18" ht="15.75">
      <c r="K27" s="20" t="s">
        <v>56</v>
      </c>
      <c r="L27" s="20"/>
      <c r="M27" s="20"/>
      <c r="N27" s="20"/>
      <c r="O27" s="20"/>
      <c r="P27" s="20"/>
      <c r="Q27" s="20"/>
      <c r="R27" s="20"/>
    </row>
    <row r="28" spans="11:18" ht="15.75">
      <c r="K28" s="20" t="s">
        <v>57</v>
      </c>
      <c r="L28" s="20"/>
      <c r="M28" s="20"/>
      <c r="N28" s="20"/>
      <c r="O28" s="20"/>
      <c r="P28" s="20"/>
      <c r="Q28" s="20"/>
      <c r="R28" s="20"/>
    </row>
    <row r="29" spans="11:18" ht="15.75">
      <c r="K29" s="20" t="s">
        <v>58</v>
      </c>
      <c r="L29" s="20"/>
      <c r="M29" s="20"/>
      <c r="N29" s="20"/>
      <c r="O29" s="20"/>
      <c r="P29" s="20"/>
      <c r="Q29" s="20"/>
      <c r="R29" s="20"/>
    </row>
    <row r="30" spans="11:18" ht="15.75">
      <c r="K30" s="20" t="s">
        <v>59</v>
      </c>
      <c r="L30" s="20"/>
      <c r="M30" s="20"/>
      <c r="N30" s="20"/>
      <c r="O30" s="20"/>
      <c r="P30" s="20"/>
      <c r="Q30" s="20"/>
      <c r="R30" s="20"/>
    </row>
    <row r="31" spans="11:18" ht="15.75">
      <c r="K31" s="20" t="s">
        <v>60</v>
      </c>
      <c r="L31" s="20"/>
      <c r="M31" s="20"/>
      <c r="N31" s="20"/>
      <c r="O31" s="20"/>
      <c r="P31" s="20"/>
      <c r="Q31" s="20"/>
      <c r="R31" s="20"/>
    </row>
    <row r="33" spans="2:4" ht="21">
      <c r="B33" s="92" t="s">
        <v>42</v>
      </c>
      <c r="D33" s="12"/>
    </row>
    <row r="53" spans="2:14" ht="21">
      <c r="B53" s="92" t="s">
        <v>61</v>
      </c>
      <c r="D53" s="12"/>
    </row>
    <row r="55" spans="2:14">
      <c r="B55" s="14"/>
      <c r="C55" s="79">
        <v>41365</v>
      </c>
      <c r="D55" s="79">
        <v>41395</v>
      </c>
      <c r="E55" s="79">
        <v>41426</v>
      </c>
      <c r="F55" s="79">
        <v>41456</v>
      </c>
      <c r="G55" s="79">
        <v>41487</v>
      </c>
      <c r="H55" s="79">
        <v>41518</v>
      </c>
      <c r="I55" s="79">
        <v>41548</v>
      </c>
      <c r="J55" s="79">
        <v>41579</v>
      </c>
      <c r="K55" s="79">
        <v>41609</v>
      </c>
      <c r="L55" s="79">
        <v>41640</v>
      </c>
      <c r="M55" s="79">
        <v>41671</v>
      </c>
      <c r="N55" s="79">
        <v>41699</v>
      </c>
    </row>
    <row r="56" spans="2:14" ht="30">
      <c r="B56" s="78" t="s">
        <v>62</v>
      </c>
      <c r="C56" s="49">
        <v>11.820017323097241</v>
      </c>
      <c r="D56" s="49">
        <v>7.1554463462791738</v>
      </c>
      <c r="E56" s="49">
        <v>7.715664250761157</v>
      </c>
      <c r="F56" s="49">
        <v>7.9213659773868876</v>
      </c>
      <c r="G56" s="49">
        <v>3.0637513515321073</v>
      </c>
      <c r="H56" s="49">
        <v>5.9835098093246408</v>
      </c>
      <c r="I56" s="49">
        <v>7.2755188492935794</v>
      </c>
      <c r="J56" s="49">
        <v>10.469875054477548</v>
      </c>
      <c r="K56" s="49">
        <v>11.210669908118204</v>
      </c>
      <c r="L56" s="30"/>
      <c r="M56" s="30"/>
      <c r="N56" s="30"/>
    </row>
    <row r="57" spans="2:14" ht="30">
      <c r="B57" s="78" t="s">
        <v>63</v>
      </c>
      <c r="C57" s="49">
        <f>C56</f>
        <v>11.820017323097241</v>
      </c>
      <c r="D57" s="30">
        <f t="shared" ref="D57" si="0">IF(D56="","",C57+D56)</f>
        <v>18.975463669376417</v>
      </c>
      <c r="E57" s="30">
        <f t="shared" ref="E57" si="1">IF(E56="","",D57+E56)</f>
        <v>26.691127920137575</v>
      </c>
      <c r="F57" s="30">
        <f t="shared" ref="F57" si="2">IF(F56="","",E57+F56)</f>
        <v>34.612493897524459</v>
      </c>
      <c r="G57" s="30">
        <f t="shared" ref="G57" si="3">IF(G56="","",F57+G56)</f>
        <v>37.676245249056564</v>
      </c>
      <c r="H57" s="30">
        <f t="shared" ref="H57" si="4">IF(H56="","",G57+H56)</f>
        <v>43.659755058381208</v>
      </c>
      <c r="I57" s="30">
        <f t="shared" ref="I57" si="5">IF(I56="","",H57+I56)</f>
        <v>50.935273907674784</v>
      </c>
      <c r="J57" s="30">
        <f t="shared" ref="J57" si="6">IF(J56="","",I57+J56)</f>
        <v>61.405148962152332</v>
      </c>
      <c r="K57" s="30">
        <f t="shared" ref="K57" si="7">IF(K56="","",J57+K56)</f>
        <v>72.61581887027053</v>
      </c>
      <c r="L57" s="30" t="str">
        <f t="shared" ref="L57:N57" si="8">IF(L56="","",K57+L56)</f>
        <v/>
      </c>
      <c r="M57" s="30" t="str">
        <f t="shared" si="8"/>
        <v/>
      </c>
      <c r="N57" s="30" t="str">
        <f t="shared" si="8"/>
        <v/>
      </c>
    </row>
    <row r="58" spans="2:14" ht="30">
      <c r="B58" s="78" t="s">
        <v>64</v>
      </c>
      <c r="C58" s="49">
        <v>11.900180042176169</v>
      </c>
      <c r="D58" s="49">
        <v>7.2181933977531836</v>
      </c>
      <c r="E58" s="49">
        <v>7.4305826419280141</v>
      </c>
      <c r="F58" s="49">
        <v>7.7673173938822977</v>
      </c>
      <c r="G58" s="49">
        <v>2.9650415786751649</v>
      </c>
      <c r="H58" s="49">
        <v>5.8494334502637635</v>
      </c>
      <c r="I58" s="49">
        <v>6.8004241679252928</v>
      </c>
      <c r="J58" s="49">
        <v>10.26402728815461</v>
      </c>
      <c r="K58" s="49">
        <v>11.023882401651809</v>
      </c>
      <c r="L58" s="30"/>
      <c r="M58" s="30"/>
      <c r="N58" s="30"/>
    </row>
    <row r="59" spans="2:14" ht="45">
      <c r="B59" s="78" t="s">
        <v>65</v>
      </c>
      <c r="C59" s="49">
        <v>11.900180042176169</v>
      </c>
      <c r="D59" s="49">
        <v>19.118373439929353</v>
      </c>
      <c r="E59" s="49">
        <v>26.548956081857369</v>
      </c>
      <c r="F59" s="49">
        <v>34.316273475739663</v>
      </c>
      <c r="G59" s="49">
        <v>37.281315054414826</v>
      </c>
      <c r="H59" s="49">
        <v>43.130748504678593</v>
      </c>
      <c r="I59" s="49">
        <v>49.931172672603886</v>
      </c>
      <c r="J59" s="49">
        <v>60.195199960758494</v>
      </c>
      <c r="K59" s="49">
        <v>71.219082362410305</v>
      </c>
      <c r="L59" s="30" t="str">
        <f t="shared" ref="L59:N59" si="9">IF(L58="","",K59+L58)</f>
        <v/>
      </c>
      <c r="M59" s="30" t="str">
        <f t="shared" si="9"/>
        <v/>
      </c>
      <c r="N59" s="30" t="str">
        <f t="shared" si="9"/>
        <v/>
      </c>
    </row>
    <row r="78" spans="2:4" ht="18.75">
      <c r="D78" s="12"/>
    </row>
    <row r="79" spans="2:4" ht="18.75">
      <c r="D79" s="12"/>
    </row>
    <row r="80" spans="2:4" ht="21">
      <c r="B80" s="92" t="s">
        <v>66</v>
      </c>
      <c r="D80" s="12"/>
    </row>
    <row r="82" spans="2:14">
      <c r="B82" s="90"/>
      <c r="C82" s="94">
        <v>41365</v>
      </c>
      <c r="D82" s="94">
        <v>41395</v>
      </c>
      <c r="E82" s="94">
        <v>41426</v>
      </c>
      <c r="F82" s="94">
        <v>41456</v>
      </c>
      <c r="G82" s="94">
        <v>41487</v>
      </c>
      <c r="H82" s="94">
        <v>41518</v>
      </c>
      <c r="I82" s="94">
        <v>41548</v>
      </c>
      <c r="J82" s="94">
        <v>41579</v>
      </c>
      <c r="K82" s="94">
        <v>41609</v>
      </c>
      <c r="L82" s="94">
        <v>41640</v>
      </c>
      <c r="M82" s="94">
        <v>41671</v>
      </c>
      <c r="N82" s="94">
        <v>41699</v>
      </c>
    </row>
    <row r="83" spans="2:14" ht="30">
      <c r="B83" s="93" t="s">
        <v>67</v>
      </c>
      <c r="C83" s="50">
        <v>497.19365599999986</v>
      </c>
      <c r="D83" s="50">
        <v>302.82680899999997</v>
      </c>
      <c r="E83" s="50">
        <v>331.87446999999997</v>
      </c>
      <c r="F83" s="50">
        <v>343.23641500000008</v>
      </c>
      <c r="G83" s="50">
        <v>125.116969</v>
      </c>
      <c r="H83" s="50">
        <v>255.33276200000003</v>
      </c>
      <c r="I83" s="50">
        <v>275.47724799999997</v>
      </c>
      <c r="J83" s="50">
        <v>422.78310400000009</v>
      </c>
      <c r="K83" s="50">
        <v>448.82380799999993</v>
      </c>
      <c r="L83" s="43"/>
      <c r="M83" s="43"/>
      <c r="N83" s="43"/>
    </row>
    <row r="84" spans="2:14" ht="30">
      <c r="B84" s="93" t="s">
        <v>71</v>
      </c>
      <c r="C84" s="50">
        <v>497.19365599999986</v>
      </c>
      <c r="D84" s="50">
        <v>800.02046499999983</v>
      </c>
      <c r="E84" s="50">
        <v>1131.8949349999998</v>
      </c>
      <c r="F84" s="50">
        <v>1475.1313499999999</v>
      </c>
      <c r="G84" s="50">
        <v>1600.2483189999998</v>
      </c>
      <c r="H84" s="50">
        <v>1855.5810809999998</v>
      </c>
      <c r="I84" s="50">
        <v>2131.058329</v>
      </c>
      <c r="J84" s="50">
        <v>2553.8414330000001</v>
      </c>
      <c r="K84" s="50">
        <v>3002.6652410000002</v>
      </c>
      <c r="L84" s="43" t="str">
        <f t="shared" ref="L84:N84" si="10">IF(L83="","",K84+L83)</f>
        <v/>
      </c>
      <c r="M84" s="43" t="str">
        <f t="shared" si="10"/>
        <v/>
      </c>
      <c r="N84" s="43" t="str">
        <f t="shared" si="10"/>
        <v/>
      </c>
    </row>
    <row r="85" spans="2:14" ht="30">
      <c r="B85" s="93" t="s">
        <v>68</v>
      </c>
      <c r="C85" s="51">
        <v>9.1974824999999996</v>
      </c>
      <c r="D85" s="51">
        <v>7.6059024000000006</v>
      </c>
      <c r="E85" s="51">
        <v>5.4053750000000003</v>
      </c>
      <c r="F85" s="51">
        <v>8.0428724999999996</v>
      </c>
      <c r="G85" s="51">
        <v>3.1181355000000002</v>
      </c>
      <c r="H85" s="51">
        <v>3.52163</v>
      </c>
      <c r="I85" s="51">
        <v>7.6681937500000004</v>
      </c>
      <c r="J85" s="51">
        <v>9.8823000000000008</v>
      </c>
      <c r="K85" s="51">
        <v>9.6268312500000004</v>
      </c>
      <c r="L85" s="44"/>
      <c r="M85" s="44"/>
      <c r="N85" s="44"/>
    </row>
    <row r="86" spans="2:14" ht="20.25" customHeight="1">
      <c r="B86" s="93" t="s">
        <v>69</v>
      </c>
      <c r="C86" s="50">
        <v>290.34065934065933</v>
      </c>
      <c r="D86" s="50">
        <v>300.01868131868133</v>
      </c>
      <c r="E86" s="50">
        <v>290.34065934065933</v>
      </c>
      <c r="F86" s="50">
        <v>282.26847826086941</v>
      </c>
      <c r="G86" s="50">
        <v>282.26847826086941</v>
      </c>
      <c r="H86" s="50">
        <v>273.1630434782607</v>
      </c>
      <c r="I86" s="50">
        <v>322.02934782608713</v>
      </c>
      <c r="J86" s="50">
        <v>311.64130434782624</v>
      </c>
      <c r="K86" s="50">
        <v>322.02934782608713</v>
      </c>
      <c r="L86" s="43"/>
      <c r="M86" s="43"/>
      <c r="N86" s="43"/>
    </row>
    <row r="87" spans="2:14" ht="30">
      <c r="B87" s="93" t="s">
        <v>70</v>
      </c>
      <c r="C87" s="50">
        <v>290.34065934065933</v>
      </c>
      <c r="D87" s="50">
        <v>590.35934065934066</v>
      </c>
      <c r="E87" s="50">
        <v>880.7</v>
      </c>
      <c r="F87" s="50">
        <v>1162.9684782608695</v>
      </c>
      <c r="G87" s="50">
        <v>1445.2369565217389</v>
      </c>
      <c r="H87" s="50">
        <v>1718.3999999999996</v>
      </c>
      <c r="I87" s="50">
        <v>2040.4293478260868</v>
      </c>
      <c r="J87" s="50">
        <v>2352.070652173913</v>
      </c>
      <c r="K87" s="50">
        <v>2674.1000000000004</v>
      </c>
      <c r="L87" s="43"/>
      <c r="M87" s="43"/>
      <c r="N87" s="43" t="str">
        <f>IF(N86="","",K86+N86)</f>
        <v/>
      </c>
    </row>
    <row r="88" spans="2:14" ht="20.25" customHeight="1">
      <c r="B88" s="93" t="s">
        <v>72</v>
      </c>
      <c r="C88" s="52">
        <v>68.235644335633197</v>
      </c>
      <c r="D88" s="52">
        <v>64.560753756047887</v>
      </c>
      <c r="E88" s="52">
        <v>61.95272206303725</v>
      </c>
      <c r="F88" s="52">
        <v>64.601385542168671</v>
      </c>
      <c r="G88" s="52">
        <v>64.853067803660551</v>
      </c>
      <c r="H88" s="52">
        <v>64.380804387568574</v>
      </c>
      <c r="I88" s="52">
        <v>68.77303811659192</v>
      </c>
      <c r="J88" s="52">
        <v>69.106993006992994</v>
      </c>
      <c r="K88" s="52">
        <v>69.734380659181468</v>
      </c>
      <c r="L88" s="45"/>
      <c r="M88" s="45"/>
      <c r="N88" s="45"/>
    </row>
    <row r="108" spans="2:14" ht="21">
      <c r="B108" s="92" t="s">
        <v>235</v>
      </c>
      <c r="D108" s="12"/>
    </row>
    <row r="110" spans="2:14">
      <c r="B110" s="90"/>
      <c r="C110" s="94">
        <v>41365</v>
      </c>
      <c r="D110" s="94">
        <v>41395</v>
      </c>
      <c r="E110" s="94">
        <v>41426</v>
      </c>
      <c r="F110" s="94">
        <v>41456</v>
      </c>
      <c r="G110" s="94">
        <v>41487</v>
      </c>
      <c r="H110" s="94">
        <v>41518</v>
      </c>
      <c r="I110" s="94">
        <v>41548</v>
      </c>
      <c r="J110" s="94">
        <v>41579</v>
      </c>
      <c r="K110" s="94">
        <v>41609</v>
      </c>
      <c r="L110" s="94">
        <v>41640</v>
      </c>
      <c r="M110" s="94">
        <v>41671</v>
      </c>
      <c r="N110" s="94">
        <v>41699</v>
      </c>
    </row>
    <row r="111" spans="2:14" ht="30">
      <c r="B111" s="93" t="s">
        <v>73</v>
      </c>
      <c r="C111" s="53">
        <v>1.9167668010000001</v>
      </c>
      <c r="D111" s="53">
        <v>4.8808711077999982</v>
      </c>
      <c r="E111" s="53">
        <v>3.6607062930999996</v>
      </c>
      <c r="F111" s="53">
        <v>0.91312749920000003</v>
      </c>
      <c r="G111" s="53">
        <v>0.57412999990000002</v>
      </c>
      <c r="H111" s="53">
        <v>1.0085870986000001</v>
      </c>
      <c r="I111" s="53">
        <v>1.5497586018000002</v>
      </c>
      <c r="J111" s="53">
        <v>1.3075637013999999</v>
      </c>
      <c r="K111" s="53">
        <v>2.1166338998000001</v>
      </c>
      <c r="L111" s="43"/>
      <c r="M111" s="43"/>
      <c r="N111" s="43"/>
    </row>
    <row r="112" spans="2:14" ht="30">
      <c r="B112" s="93" t="s">
        <v>71</v>
      </c>
      <c r="C112" s="53">
        <v>1.9167668010000001</v>
      </c>
      <c r="D112" s="53">
        <v>6.7976379087999987</v>
      </c>
      <c r="E112" s="53">
        <v>10.458344201899997</v>
      </c>
      <c r="F112" s="53">
        <v>11.371471701099997</v>
      </c>
      <c r="G112" s="53">
        <v>11.945601700999998</v>
      </c>
      <c r="H112" s="53">
        <v>12.954188799599997</v>
      </c>
      <c r="I112" s="53">
        <v>14.503947401399998</v>
      </c>
      <c r="J112" s="53">
        <v>15.811511102799997</v>
      </c>
      <c r="K112" s="53">
        <v>17.928145002599997</v>
      </c>
      <c r="L112" s="43" t="str">
        <f t="shared" ref="L112:N112" si="11">IF(L111="","",K112+L111)</f>
        <v/>
      </c>
      <c r="M112" s="43" t="str">
        <f t="shared" si="11"/>
        <v/>
      </c>
      <c r="N112" s="43" t="str">
        <f t="shared" si="11"/>
        <v/>
      </c>
    </row>
    <row r="113" spans="2:14" ht="30">
      <c r="B113" s="93" t="s">
        <v>74</v>
      </c>
      <c r="C113" s="54">
        <v>0.23330400000000001</v>
      </c>
      <c r="D113" s="54">
        <v>0.197376</v>
      </c>
      <c r="E113" s="54">
        <v>0.21804000000000001</v>
      </c>
      <c r="F113" s="54">
        <v>0.17450279999999999</v>
      </c>
      <c r="G113" s="54">
        <v>0.14715</v>
      </c>
      <c r="H113" s="54">
        <v>0.20549400000000001</v>
      </c>
      <c r="I113" s="54">
        <v>0.13284960000000001</v>
      </c>
      <c r="J113" s="54">
        <v>0.19385279999999999</v>
      </c>
      <c r="K113" s="54">
        <v>0.268596</v>
      </c>
      <c r="L113" s="45"/>
      <c r="M113" s="45"/>
      <c r="N113" s="45"/>
    </row>
    <row r="114" spans="2:14" ht="18.75" customHeight="1">
      <c r="B114" s="93" t="s">
        <v>69</v>
      </c>
      <c r="C114" s="53">
        <v>44.505494505494475</v>
      </c>
      <c r="D114" s="53">
        <v>45.989010989010957</v>
      </c>
      <c r="E114" s="53">
        <v>44.505494505494475</v>
      </c>
      <c r="F114" s="54">
        <v>30.326086956521753</v>
      </c>
      <c r="G114" s="54">
        <v>30.326086956521753</v>
      </c>
      <c r="H114" s="54">
        <v>29.347826086956534</v>
      </c>
      <c r="I114" s="54">
        <v>42.456521739130437</v>
      </c>
      <c r="J114" s="54">
        <v>41.086956521739133</v>
      </c>
      <c r="K114" s="54">
        <v>42.456521739130437</v>
      </c>
      <c r="L114" s="45"/>
      <c r="M114" s="45"/>
      <c r="N114" s="45"/>
    </row>
    <row r="115" spans="2:14" ht="30">
      <c r="B115" s="93" t="s">
        <v>70</v>
      </c>
      <c r="C115" s="53">
        <v>44.505494505494475</v>
      </c>
      <c r="D115" s="53">
        <v>90.494505494505432</v>
      </c>
      <c r="E115" s="53">
        <v>134.99999999999991</v>
      </c>
      <c r="F115" s="53">
        <v>165.32608695652166</v>
      </c>
      <c r="G115" s="53">
        <v>195.65217391304341</v>
      </c>
      <c r="H115" s="53">
        <v>224.99999999999994</v>
      </c>
      <c r="I115" s="53">
        <v>267.45652173913038</v>
      </c>
      <c r="J115" s="53">
        <v>308.54347826086951</v>
      </c>
      <c r="K115" s="53">
        <v>350.99999999999994</v>
      </c>
      <c r="L115" s="45"/>
      <c r="M115" s="45"/>
      <c r="N115" s="45" t="str">
        <f>IF(N114="","",N114+K115)</f>
        <v/>
      </c>
    </row>
    <row r="116" spans="2:14" ht="23.25" customHeight="1">
      <c r="B116" s="93" t="s">
        <v>75</v>
      </c>
      <c r="C116" s="54">
        <v>46.961352657004845</v>
      </c>
      <c r="D116" s="54">
        <v>49.842424242424244</v>
      </c>
      <c r="E116" s="54">
        <v>49.108108108108105</v>
      </c>
      <c r="F116" s="54">
        <v>49.801027397260285</v>
      </c>
      <c r="G116" s="54">
        <v>51.959745762711862</v>
      </c>
      <c r="H116" s="54">
        <v>49.780523255813947</v>
      </c>
      <c r="I116" s="54">
        <v>63.625287356321827</v>
      </c>
      <c r="J116" s="54">
        <v>53.139473684210536</v>
      </c>
      <c r="K116" s="54">
        <v>51.8125</v>
      </c>
      <c r="L116" s="45"/>
      <c r="M116" s="45"/>
      <c r="N116" s="45"/>
    </row>
    <row r="119" spans="2:14" ht="21">
      <c r="B119" s="92" t="s">
        <v>44</v>
      </c>
      <c r="D119" s="12"/>
    </row>
    <row r="121" spans="2:14" ht="15" customHeight="1">
      <c r="B121" s="172" t="s">
        <v>249</v>
      </c>
      <c r="C121" s="173"/>
      <c r="D121" s="173"/>
      <c r="E121" s="173"/>
      <c r="F121" s="173"/>
      <c r="G121" s="173"/>
      <c r="H121" s="173"/>
      <c r="I121" s="173"/>
      <c r="J121" s="173"/>
      <c r="K121" s="174"/>
      <c r="L121" s="19"/>
      <c r="M121" s="19"/>
      <c r="N121" s="19"/>
    </row>
    <row r="122" spans="2:14" ht="15" customHeight="1">
      <c r="B122" s="175"/>
      <c r="C122" s="167"/>
      <c r="D122" s="167"/>
      <c r="E122" s="167"/>
      <c r="F122" s="167"/>
      <c r="G122" s="167"/>
      <c r="H122" s="167"/>
      <c r="I122" s="167"/>
      <c r="J122" s="167"/>
      <c r="K122" s="176"/>
      <c r="L122" s="19"/>
      <c r="M122" s="19"/>
      <c r="N122" s="19"/>
    </row>
    <row r="123" spans="2:14" ht="15" customHeight="1">
      <c r="B123" s="175"/>
      <c r="C123" s="167"/>
      <c r="D123" s="167"/>
      <c r="E123" s="167"/>
      <c r="F123" s="167"/>
      <c r="G123" s="167"/>
      <c r="H123" s="167"/>
      <c r="I123" s="167"/>
      <c r="J123" s="167"/>
      <c r="K123" s="176"/>
      <c r="L123" s="19"/>
      <c r="M123" s="19"/>
      <c r="N123" s="19"/>
    </row>
    <row r="124" spans="2:14" ht="15" customHeight="1">
      <c r="B124" s="175"/>
      <c r="C124" s="167"/>
      <c r="D124" s="167"/>
      <c r="E124" s="167"/>
      <c r="F124" s="167"/>
      <c r="G124" s="167"/>
      <c r="H124" s="167"/>
      <c r="I124" s="167"/>
      <c r="J124" s="167"/>
      <c r="K124" s="176"/>
      <c r="L124" s="19"/>
      <c r="M124" s="19"/>
      <c r="N124" s="19"/>
    </row>
    <row r="125" spans="2:14" ht="15" customHeight="1">
      <c r="B125" s="175"/>
      <c r="C125" s="167"/>
      <c r="D125" s="167"/>
      <c r="E125" s="167"/>
      <c r="F125" s="167"/>
      <c r="G125" s="167"/>
      <c r="H125" s="167"/>
      <c r="I125" s="167"/>
      <c r="J125" s="167"/>
      <c r="K125" s="176"/>
      <c r="L125" s="19"/>
      <c r="M125" s="19"/>
      <c r="N125" s="19"/>
    </row>
    <row r="126" spans="2:14" ht="15" customHeight="1">
      <c r="B126" s="175"/>
      <c r="C126" s="167"/>
      <c r="D126" s="167"/>
      <c r="E126" s="167"/>
      <c r="F126" s="167"/>
      <c r="G126" s="167"/>
      <c r="H126" s="167"/>
      <c r="I126" s="167"/>
      <c r="J126" s="167"/>
      <c r="K126" s="176"/>
      <c r="L126" s="19"/>
      <c r="M126" s="19"/>
      <c r="N126" s="19"/>
    </row>
    <row r="127" spans="2:14" ht="15" customHeight="1">
      <c r="B127" s="177"/>
      <c r="C127" s="178"/>
      <c r="D127" s="178"/>
      <c r="E127" s="178"/>
      <c r="F127" s="178"/>
      <c r="G127" s="178"/>
      <c r="H127" s="178"/>
      <c r="I127" s="178"/>
      <c r="J127" s="178"/>
      <c r="K127" s="179"/>
      <c r="L127" s="19"/>
      <c r="M127" s="19"/>
      <c r="N127" s="19"/>
    </row>
  </sheetData>
  <mergeCells count="1">
    <mergeCell ref="B121:K127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3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T148"/>
  <sheetViews>
    <sheetView topLeftCell="A67" zoomScale="75" zoomScaleNormal="75" workbookViewId="0">
      <selection activeCell="S124" sqref="S124"/>
    </sheetView>
  </sheetViews>
  <sheetFormatPr defaultRowHeight="15"/>
  <cols>
    <col min="1" max="1" width="4.7109375" style="9" customWidth="1"/>
    <col min="2" max="2" width="6.5703125" style="9" customWidth="1"/>
    <col min="3" max="3" width="26.85546875" style="9" customWidth="1"/>
    <col min="4" max="15" width="10.42578125" style="9" customWidth="1"/>
    <col min="16" max="16384" width="9.140625" style="9"/>
  </cols>
  <sheetData>
    <row r="2" spans="2:20" ht="31.5">
      <c r="B2" s="63" t="s">
        <v>14</v>
      </c>
      <c r="D2" s="8"/>
    </row>
    <row r="4" spans="2:20" ht="18.75">
      <c r="B4" s="25" t="str">
        <f>'1_Cover_Sheet'!B4</f>
        <v>Q3 2013-2014 (October 2013 to December 2013)</v>
      </c>
      <c r="D4" s="11"/>
    </row>
    <row r="6" spans="2:20" ht="21">
      <c r="B6" s="101" t="s">
        <v>228</v>
      </c>
      <c r="D6" s="12"/>
    </row>
    <row r="8" spans="2:20" ht="15.75">
      <c r="B8" s="59" t="s">
        <v>231</v>
      </c>
      <c r="C8" s="20"/>
      <c r="D8" s="20"/>
      <c r="E8" s="20"/>
      <c r="F8" s="20"/>
      <c r="G8" s="20"/>
      <c r="H8" s="20"/>
      <c r="I8" s="20"/>
      <c r="J8" s="20"/>
    </row>
    <row r="9" spans="2:20" ht="15.75">
      <c r="B9" s="20" t="s">
        <v>96</v>
      </c>
      <c r="C9" s="20"/>
      <c r="D9" s="20"/>
      <c r="E9" s="20"/>
      <c r="F9" s="20"/>
      <c r="G9" s="20"/>
      <c r="H9" s="20"/>
      <c r="I9" s="20"/>
      <c r="J9" s="20"/>
    </row>
    <row r="10" spans="2:20" ht="15.75">
      <c r="B10" s="20" t="s">
        <v>97</v>
      </c>
      <c r="C10" s="20"/>
      <c r="D10" s="20"/>
      <c r="E10" s="20"/>
      <c r="F10" s="20"/>
      <c r="G10" s="20"/>
      <c r="H10" s="20"/>
      <c r="I10" s="20"/>
      <c r="J10" s="20"/>
    </row>
    <row r="11" spans="2:20" ht="15.75">
      <c r="B11" s="20" t="s">
        <v>98</v>
      </c>
      <c r="C11" s="20"/>
      <c r="D11" s="20"/>
      <c r="E11" s="20"/>
      <c r="F11" s="20"/>
      <c r="G11" s="20"/>
      <c r="H11" s="20"/>
      <c r="I11" s="20"/>
      <c r="J11" s="20"/>
    </row>
    <row r="14" spans="2:20" ht="21">
      <c r="K14" s="101" t="s">
        <v>25</v>
      </c>
    </row>
    <row r="16" spans="2:20" ht="15.75">
      <c r="K16" s="20" t="s">
        <v>104</v>
      </c>
      <c r="L16" s="20"/>
      <c r="M16" s="20"/>
      <c r="N16" s="20"/>
      <c r="O16" s="20"/>
      <c r="P16" s="20"/>
      <c r="Q16" s="20"/>
      <c r="R16" s="20"/>
      <c r="S16" s="20"/>
      <c r="T16" s="20"/>
    </row>
    <row r="17" spans="11:20" ht="15.75">
      <c r="K17" s="20" t="s">
        <v>223</v>
      </c>
      <c r="L17" s="20"/>
      <c r="M17" s="20"/>
      <c r="N17" s="20"/>
      <c r="O17" s="20"/>
      <c r="P17" s="20"/>
      <c r="Q17" s="20"/>
      <c r="R17" s="20"/>
      <c r="S17" s="20"/>
      <c r="T17" s="20"/>
    </row>
    <row r="18" spans="11:20" ht="15.75">
      <c r="K18" s="20" t="s">
        <v>222</v>
      </c>
      <c r="L18" s="20"/>
      <c r="M18" s="20"/>
      <c r="N18" s="20"/>
      <c r="O18" s="20"/>
      <c r="P18" s="20"/>
      <c r="Q18" s="20"/>
      <c r="R18" s="20"/>
      <c r="S18" s="20"/>
      <c r="T18" s="20"/>
    </row>
    <row r="19" spans="11:20" ht="15.75">
      <c r="K19" s="20"/>
      <c r="L19" s="20"/>
      <c r="M19" s="20"/>
      <c r="N19" s="20"/>
      <c r="O19" s="20"/>
      <c r="P19" s="20"/>
      <c r="Q19" s="20"/>
      <c r="R19" s="20"/>
      <c r="S19" s="20"/>
      <c r="T19" s="20"/>
    </row>
    <row r="20" spans="11:20" ht="15.75">
      <c r="K20" s="20" t="s">
        <v>105</v>
      </c>
      <c r="L20" s="20"/>
      <c r="M20" s="20"/>
      <c r="N20" s="20"/>
      <c r="O20" s="20"/>
      <c r="P20" s="20"/>
      <c r="Q20" s="20"/>
      <c r="R20" s="20"/>
      <c r="S20" s="20"/>
      <c r="T20" s="20"/>
    </row>
    <row r="21" spans="11:20" ht="15.75">
      <c r="K21" s="20" t="s">
        <v>106</v>
      </c>
      <c r="L21" s="20"/>
      <c r="M21" s="20"/>
      <c r="N21" s="20"/>
      <c r="O21" s="20"/>
      <c r="P21" s="20"/>
      <c r="Q21" s="20"/>
      <c r="R21" s="20"/>
      <c r="S21" s="20"/>
      <c r="T21" s="20"/>
    </row>
    <row r="22" spans="11:20" ht="15.75">
      <c r="K22" s="20" t="s">
        <v>107</v>
      </c>
      <c r="L22" s="20"/>
      <c r="M22" s="20"/>
      <c r="N22" s="20"/>
      <c r="O22" s="20"/>
      <c r="P22" s="20"/>
      <c r="Q22" s="20"/>
      <c r="R22" s="20"/>
      <c r="S22" s="20"/>
      <c r="T22" s="20"/>
    </row>
    <row r="23" spans="11:20" ht="15.75">
      <c r="K23" s="20" t="s">
        <v>108</v>
      </c>
      <c r="L23" s="20"/>
      <c r="M23" s="20"/>
      <c r="N23" s="20"/>
      <c r="O23" s="20"/>
      <c r="P23" s="20"/>
      <c r="Q23" s="20"/>
      <c r="R23" s="20"/>
      <c r="S23" s="20"/>
      <c r="T23" s="20"/>
    </row>
    <row r="24" spans="11:20" ht="15.75">
      <c r="K24" s="20" t="s">
        <v>109</v>
      </c>
      <c r="L24" s="20"/>
      <c r="M24" s="20"/>
      <c r="N24" s="20"/>
      <c r="O24" s="20"/>
      <c r="P24" s="20"/>
      <c r="Q24" s="20"/>
      <c r="R24" s="20"/>
      <c r="S24" s="20"/>
      <c r="T24" s="20"/>
    </row>
    <row r="25" spans="11:20" ht="15.75">
      <c r="K25" s="20" t="s">
        <v>110</v>
      </c>
      <c r="L25" s="20"/>
      <c r="M25" s="20"/>
      <c r="N25" s="20"/>
      <c r="O25" s="20"/>
      <c r="P25" s="20"/>
      <c r="Q25" s="20"/>
      <c r="R25" s="20"/>
      <c r="S25" s="20"/>
      <c r="T25" s="20"/>
    </row>
    <row r="26" spans="11:20" ht="15.75">
      <c r="K26" s="20" t="s">
        <v>111</v>
      </c>
      <c r="L26" s="20"/>
      <c r="M26" s="20"/>
      <c r="N26" s="20"/>
      <c r="O26" s="20"/>
      <c r="P26" s="20"/>
      <c r="Q26" s="20"/>
      <c r="R26" s="20"/>
      <c r="S26" s="20"/>
      <c r="T26" s="20"/>
    </row>
    <row r="27" spans="11:20" ht="15.75">
      <c r="K27" s="20" t="s">
        <v>112</v>
      </c>
      <c r="L27" s="20"/>
      <c r="M27" s="20"/>
      <c r="N27" s="20"/>
      <c r="O27" s="20"/>
      <c r="P27" s="20"/>
      <c r="Q27" s="20"/>
      <c r="R27" s="20"/>
      <c r="S27" s="20"/>
      <c r="T27" s="20"/>
    </row>
    <row r="28" spans="11:20" ht="15.75">
      <c r="K28" s="20" t="s">
        <v>113</v>
      </c>
      <c r="L28" s="20"/>
      <c r="M28" s="20"/>
      <c r="N28" s="20"/>
      <c r="O28" s="20"/>
      <c r="P28" s="20"/>
      <c r="Q28" s="20"/>
      <c r="R28" s="20"/>
      <c r="S28" s="20"/>
      <c r="T28" s="20"/>
    </row>
    <row r="29" spans="11:20" ht="15.75">
      <c r="K29" s="20"/>
      <c r="L29" s="20"/>
      <c r="M29" s="20"/>
      <c r="N29" s="20"/>
      <c r="O29" s="20"/>
      <c r="P29" s="20"/>
      <c r="Q29" s="20"/>
      <c r="R29" s="20"/>
      <c r="S29" s="20"/>
      <c r="T29" s="20"/>
    </row>
    <row r="30" spans="11:20" ht="15.75">
      <c r="K30" s="20" t="s">
        <v>114</v>
      </c>
      <c r="L30" s="20"/>
      <c r="M30" s="20"/>
      <c r="N30" s="20"/>
      <c r="O30" s="20"/>
      <c r="P30" s="20"/>
      <c r="Q30" s="20"/>
      <c r="R30" s="20"/>
      <c r="S30" s="20"/>
      <c r="T30" s="20"/>
    </row>
    <row r="31" spans="11:20" ht="15.75">
      <c r="K31" s="20" t="s">
        <v>216</v>
      </c>
      <c r="L31" s="20"/>
      <c r="M31" s="20"/>
      <c r="N31" s="20"/>
      <c r="O31" s="20"/>
      <c r="P31" s="20"/>
      <c r="Q31" s="20"/>
      <c r="R31" s="20"/>
      <c r="S31" s="20"/>
      <c r="T31" s="20"/>
    </row>
    <row r="32" spans="11:20" ht="15.75">
      <c r="K32" s="20" t="s">
        <v>115</v>
      </c>
      <c r="L32" s="20"/>
      <c r="M32" s="20"/>
      <c r="N32" s="20"/>
      <c r="O32" s="20"/>
      <c r="P32" s="20"/>
      <c r="Q32" s="20"/>
      <c r="R32" s="20"/>
      <c r="S32" s="20"/>
      <c r="T32" s="20"/>
    </row>
    <row r="33" spans="2:20" ht="15.75">
      <c r="K33" s="20" t="s">
        <v>116</v>
      </c>
      <c r="L33" s="20"/>
      <c r="M33" s="20"/>
      <c r="N33" s="20"/>
      <c r="O33" s="20"/>
      <c r="P33" s="20"/>
      <c r="Q33" s="20"/>
      <c r="R33" s="20"/>
      <c r="S33" s="20"/>
      <c r="T33" s="20"/>
    </row>
    <row r="34" spans="2:20" ht="15.75">
      <c r="K34" s="20" t="s">
        <v>117</v>
      </c>
      <c r="L34" s="20"/>
      <c r="M34" s="20"/>
      <c r="N34" s="20"/>
      <c r="O34" s="20"/>
      <c r="P34" s="20"/>
      <c r="Q34" s="20"/>
      <c r="R34" s="20"/>
      <c r="S34" s="20"/>
      <c r="T34" s="20"/>
    </row>
    <row r="35" spans="2:20" ht="15.75">
      <c r="K35" s="20" t="s">
        <v>118</v>
      </c>
      <c r="L35" s="20"/>
      <c r="M35" s="20"/>
      <c r="N35" s="20"/>
      <c r="O35" s="20"/>
      <c r="P35" s="20"/>
      <c r="Q35" s="20"/>
      <c r="R35" s="20"/>
      <c r="S35" s="20"/>
      <c r="T35" s="20"/>
    </row>
    <row r="36" spans="2:20" ht="15.75">
      <c r="K36" s="20" t="s">
        <v>119</v>
      </c>
      <c r="L36" s="20"/>
      <c r="M36" s="20"/>
      <c r="N36" s="20"/>
      <c r="O36" s="20"/>
      <c r="P36" s="20"/>
      <c r="Q36" s="20"/>
      <c r="R36" s="20"/>
      <c r="S36" s="20"/>
      <c r="T36" s="20"/>
    </row>
    <row r="37" spans="2:20" ht="15.75">
      <c r="K37" s="20" t="s">
        <v>120</v>
      </c>
      <c r="L37" s="20"/>
      <c r="M37" s="20"/>
      <c r="N37" s="20"/>
      <c r="O37" s="20"/>
      <c r="P37" s="20"/>
      <c r="Q37" s="20"/>
      <c r="R37" s="20"/>
      <c r="S37" s="20"/>
      <c r="T37" s="20"/>
    </row>
    <row r="38" spans="2:20" ht="15.75">
      <c r="K38" s="20" t="s">
        <v>121</v>
      </c>
      <c r="L38" s="20"/>
      <c r="M38" s="20"/>
      <c r="N38" s="20"/>
      <c r="O38" s="20"/>
      <c r="P38" s="20"/>
      <c r="Q38" s="20"/>
      <c r="R38" s="20"/>
      <c r="S38" s="20"/>
      <c r="T38" s="20"/>
    </row>
    <row r="39" spans="2:20" ht="15.75">
      <c r="K39" s="20"/>
      <c r="L39" s="20"/>
      <c r="M39" s="20"/>
      <c r="N39" s="20"/>
      <c r="O39" s="20"/>
      <c r="P39" s="20"/>
      <c r="Q39" s="20"/>
      <c r="R39" s="20"/>
      <c r="S39" s="20"/>
      <c r="T39" s="20"/>
    </row>
    <row r="40" spans="2:20" ht="15.75">
      <c r="K40" s="20" t="s">
        <v>122</v>
      </c>
      <c r="L40" s="20"/>
      <c r="M40" s="20"/>
      <c r="N40" s="20"/>
      <c r="O40" s="20"/>
      <c r="P40" s="20"/>
      <c r="Q40" s="20"/>
      <c r="R40" s="20"/>
      <c r="S40" s="20"/>
      <c r="T40" s="20"/>
    </row>
    <row r="41" spans="2:20" ht="15.75">
      <c r="K41" s="20" t="s">
        <v>123</v>
      </c>
      <c r="L41" s="20"/>
      <c r="M41" s="20"/>
      <c r="N41" s="20"/>
      <c r="O41" s="20"/>
      <c r="P41" s="20"/>
      <c r="Q41" s="20"/>
      <c r="R41" s="20"/>
      <c r="S41" s="20"/>
      <c r="T41" s="20"/>
    </row>
    <row r="42" spans="2:20" ht="27" customHeight="1">
      <c r="K42" s="20"/>
      <c r="L42" s="20"/>
      <c r="M42" s="20"/>
      <c r="N42" s="20"/>
      <c r="O42" s="20"/>
      <c r="P42" s="20"/>
      <c r="Q42" s="20"/>
      <c r="R42" s="20"/>
    </row>
    <row r="43" spans="2:20" ht="21">
      <c r="B43" s="101" t="s">
        <v>42</v>
      </c>
      <c r="D43" s="12"/>
    </row>
    <row r="78" spans="2:2" ht="5.25" customHeight="1"/>
    <row r="79" spans="2:2" ht="10.5" customHeight="1"/>
    <row r="80" spans="2:2" ht="21">
      <c r="B80" s="101" t="s">
        <v>43</v>
      </c>
    </row>
    <row r="81" spans="2:16" ht="2.25" customHeight="1"/>
    <row r="82" spans="2:16">
      <c r="B82" s="13"/>
      <c r="C82" s="14"/>
      <c r="D82" s="95">
        <v>41365</v>
      </c>
      <c r="E82" s="95">
        <v>41395</v>
      </c>
      <c r="F82" s="95">
        <v>41426</v>
      </c>
      <c r="G82" s="95">
        <v>41456</v>
      </c>
      <c r="H82" s="95">
        <v>41487</v>
      </c>
      <c r="I82" s="95">
        <v>41518</v>
      </c>
      <c r="J82" s="95">
        <v>41548</v>
      </c>
      <c r="K82" s="95">
        <v>41579</v>
      </c>
      <c r="L82" s="95">
        <v>41609</v>
      </c>
      <c r="M82" s="95">
        <v>41640</v>
      </c>
      <c r="N82" s="95">
        <v>41671</v>
      </c>
      <c r="O82" s="95">
        <v>41699</v>
      </c>
      <c r="P82" s="38"/>
    </row>
    <row r="83" spans="2:16" ht="27.95" customHeight="1">
      <c r="B83" s="181" t="s">
        <v>126</v>
      </c>
      <c r="C83" s="80" t="s">
        <v>124</v>
      </c>
      <c r="D83" s="56">
        <v>13088</v>
      </c>
      <c r="E83" s="56">
        <v>22310</v>
      </c>
      <c r="F83" s="56">
        <v>12770</v>
      </c>
      <c r="G83" s="56">
        <v>32979</v>
      </c>
      <c r="H83" s="56">
        <v>30828</v>
      </c>
      <c r="I83" s="56">
        <v>34912</v>
      </c>
      <c r="J83" s="56">
        <v>12967</v>
      </c>
      <c r="K83" s="56">
        <v>20060</v>
      </c>
      <c r="L83" s="56">
        <v>32634</v>
      </c>
      <c r="M83" s="56"/>
      <c r="N83" s="56"/>
      <c r="O83" s="56"/>
      <c r="P83" s="36"/>
    </row>
    <row r="84" spans="2:16" ht="27.95" customHeight="1">
      <c r="B84" s="182"/>
      <c r="C84" s="80" t="s">
        <v>125</v>
      </c>
      <c r="D84" s="56">
        <v>13088</v>
      </c>
      <c r="E84" s="56">
        <v>35398</v>
      </c>
      <c r="F84" s="56">
        <v>48168</v>
      </c>
      <c r="G84" s="56">
        <v>81147</v>
      </c>
      <c r="H84" s="56">
        <v>111975</v>
      </c>
      <c r="I84" s="56">
        <v>146887</v>
      </c>
      <c r="J84" s="56">
        <v>159854</v>
      </c>
      <c r="K84" s="56">
        <v>179914</v>
      </c>
      <c r="L84" s="56">
        <v>212548</v>
      </c>
      <c r="M84" s="56" t="s">
        <v>227</v>
      </c>
      <c r="N84" s="56" t="s">
        <v>227</v>
      </c>
      <c r="O84" s="56" t="s">
        <v>227</v>
      </c>
      <c r="P84" s="36"/>
    </row>
    <row r="85" spans="2:16" ht="27.95" customHeight="1">
      <c r="B85" s="182"/>
      <c r="C85" s="80" t="s">
        <v>135</v>
      </c>
      <c r="D85" s="57">
        <v>1.07</v>
      </c>
      <c r="E85" s="57">
        <v>0.78</v>
      </c>
      <c r="F85" s="57">
        <v>1.1000000000000001</v>
      </c>
      <c r="G85" s="55">
        <v>0.44</v>
      </c>
      <c r="H85" s="55">
        <v>0.51</v>
      </c>
      <c r="I85" s="55">
        <v>0.34</v>
      </c>
      <c r="J85" s="55">
        <v>1.34</v>
      </c>
      <c r="K85" s="55">
        <v>0.83</v>
      </c>
      <c r="L85" s="55">
        <v>0.64</v>
      </c>
      <c r="M85" s="55"/>
      <c r="N85" s="55"/>
      <c r="O85" s="55"/>
      <c r="P85" s="37"/>
    </row>
    <row r="86" spans="2:16" ht="27.95" customHeight="1">
      <c r="B86" s="182"/>
      <c r="C86" s="80" t="s">
        <v>136</v>
      </c>
      <c r="D86" s="55">
        <v>0</v>
      </c>
      <c r="E86" s="55">
        <v>0</v>
      </c>
      <c r="F86" s="55">
        <v>0</v>
      </c>
      <c r="G86" s="55">
        <v>0</v>
      </c>
      <c r="H86" s="55">
        <v>0</v>
      </c>
      <c r="I86" s="55">
        <v>0</v>
      </c>
      <c r="J86" s="55">
        <v>0</v>
      </c>
      <c r="K86" s="55">
        <v>0</v>
      </c>
      <c r="L86" s="55">
        <v>0</v>
      </c>
      <c r="M86" s="55"/>
      <c r="N86" s="55"/>
      <c r="O86" s="55"/>
      <c r="P86" s="37"/>
    </row>
    <row r="87" spans="2:16" ht="27.95" customHeight="1">
      <c r="B87" s="182"/>
      <c r="C87" s="80" t="s">
        <v>137</v>
      </c>
      <c r="D87" s="55">
        <v>5.16</v>
      </c>
      <c r="E87" s="55">
        <v>3.79</v>
      </c>
      <c r="F87" s="55">
        <v>5.68</v>
      </c>
      <c r="G87" s="55">
        <v>2.3199999999999998</v>
      </c>
      <c r="H87" s="55">
        <v>2.71</v>
      </c>
      <c r="I87" s="55">
        <v>1.71</v>
      </c>
      <c r="J87" s="55">
        <v>14.4</v>
      </c>
      <c r="K87" s="55">
        <v>3.09</v>
      </c>
      <c r="L87" s="55">
        <v>2.0099999999999998</v>
      </c>
      <c r="M87" s="55"/>
      <c r="N87" s="55"/>
      <c r="O87" s="55"/>
      <c r="P87" s="37"/>
    </row>
    <row r="88" spans="2:16" ht="27.95" customHeight="1">
      <c r="B88" s="183"/>
      <c r="C88" s="81" t="s">
        <v>138</v>
      </c>
      <c r="D88" s="55">
        <v>1.5</v>
      </c>
      <c r="E88" s="55">
        <v>1.5</v>
      </c>
      <c r="F88" s="55">
        <v>1.5</v>
      </c>
      <c r="G88" s="55">
        <v>1.5</v>
      </c>
      <c r="H88" s="55">
        <v>1.5</v>
      </c>
      <c r="I88" s="55">
        <v>1.5</v>
      </c>
      <c r="J88" s="55">
        <v>1.5</v>
      </c>
      <c r="K88" s="55">
        <v>1.5</v>
      </c>
      <c r="L88" s="55">
        <v>1.5</v>
      </c>
      <c r="M88" s="55">
        <v>1.5</v>
      </c>
      <c r="N88" s="55">
        <v>1.5</v>
      </c>
      <c r="O88" s="55">
        <v>1.5</v>
      </c>
      <c r="P88" s="37"/>
    </row>
    <row r="89" spans="2:16" ht="27.95" customHeight="1">
      <c r="B89" s="180" t="s">
        <v>129</v>
      </c>
      <c r="C89" s="96" t="s">
        <v>127</v>
      </c>
      <c r="D89" s="56">
        <v>24801</v>
      </c>
      <c r="E89" s="56">
        <v>37651</v>
      </c>
      <c r="F89" s="56">
        <v>8440</v>
      </c>
      <c r="G89" s="56">
        <v>75943</v>
      </c>
      <c r="H89" s="56">
        <v>62736</v>
      </c>
      <c r="I89" s="56">
        <v>73301</v>
      </c>
      <c r="J89" s="56">
        <v>78928</v>
      </c>
      <c r="K89" s="56">
        <v>28384</v>
      </c>
      <c r="L89" s="56">
        <v>73997</v>
      </c>
      <c r="M89" s="56"/>
      <c r="N89" s="56"/>
      <c r="O89" s="56"/>
      <c r="P89" s="36"/>
    </row>
    <row r="90" spans="2:16" ht="27.95" customHeight="1">
      <c r="B90" s="180"/>
      <c r="C90" s="96" t="s">
        <v>128</v>
      </c>
      <c r="D90" s="56">
        <v>24801</v>
      </c>
      <c r="E90" s="56">
        <v>62452</v>
      </c>
      <c r="F90" s="56">
        <v>70892</v>
      </c>
      <c r="G90" s="56">
        <v>146835</v>
      </c>
      <c r="H90" s="56">
        <v>209571</v>
      </c>
      <c r="I90" s="56">
        <v>282872</v>
      </c>
      <c r="J90" s="56">
        <v>361800</v>
      </c>
      <c r="K90" s="56">
        <v>390184</v>
      </c>
      <c r="L90" s="56">
        <v>464181</v>
      </c>
      <c r="M90" s="56" t="s">
        <v>227</v>
      </c>
      <c r="N90" s="56" t="s">
        <v>227</v>
      </c>
      <c r="O90" s="56" t="s">
        <v>227</v>
      </c>
      <c r="P90" s="36"/>
    </row>
    <row r="91" spans="2:16" ht="27.95" customHeight="1">
      <c r="B91" s="180"/>
      <c r="C91" s="96" t="s">
        <v>139</v>
      </c>
      <c r="D91" s="55">
        <v>2.33</v>
      </c>
      <c r="E91" s="55">
        <v>2.14</v>
      </c>
      <c r="F91" s="55">
        <v>2.48</v>
      </c>
      <c r="G91" s="55">
        <v>1.61</v>
      </c>
      <c r="H91" s="55">
        <v>1.83</v>
      </c>
      <c r="I91" s="55">
        <v>1.6</v>
      </c>
      <c r="J91" s="55">
        <v>1.64</v>
      </c>
      <c r="K91" s="55">
        <v>2.17</v>
      </c>
      <c r="L91" s="55">
        <v>1.67</v>
      </c>
      <c r="M91" s="55"/>
      <c r="N91" s="55"/>
      <c r="O91" s="55"/>
      <c r="P91" s="37"/>
    </row>
    <row r="92" spans="2:16" ht="27.95" customHeight="1">
      <c r="B92" s="180"/>
      <c r="C92" s="96" t="s">
        <v>140</v>
      </c>
      <c r="D92" s="57">
        <v>0.31</v>
      </c>
      <c r="E92" s="57">
        <v>0.02</v>
      </c>
      <c r="F92" s="57">
        <v>0</v>
      </c>
      <c r="G92" s="55">
        <v>0</v>
      </c>
      <c r="H92" s="55">
        <v>0.02</v>
      </c>
      <c r="I92" s="55">
        <v>0.01</v>
      </c>
      <c r="J92" s="55">
        <v>0.18</v>
      </c>
      <c r="K92" s="55">
        <v>0.11</v>
      </c>
      <c r="L92" s="55">
        <v>0.15</v>
      </c>
      <c r="M92" s="55"/>
      <c r="N92" s="55"/>
      <c r="O92" s="55"/>
      <c r="P92" s="37"/>
    </row>
    <row r="93" spans="2:16" ht="27.95" customHeight="1">
      <c r="B93" s="180"/>
      <c r="C93" s="96" t="s">
        <v>141</v>
      </c>
      <c r="D93" s="55">
        <v>8.24</v>
      </c>
      <c r="E93" s="55">
        <v>7.58</v>
      </c>
      <c r="F93" s="55">
        <v>8.84</v>
      </c>
      <c r="G93" s="55">
        <v>4.7699999999999996</v>
      </c>
      <c r="H93" s="55">
        <v>5.71</v>
      </c>
      <c r="I93" s="55">
        <v>3.54</v>
      </c>
      <c r="J93" s="55">
        <v>4.6399999999999997</v>
      </c>
      <c r="K93" s="55">
        <v>5.62</v>
      </c>
      <c r="L93" s="55">
        <v>7.07</v>
      </c>
      <c r="M93" s="55"/>
      <c r="N93" s="55"/>
      <c r="O93" s="55"/>
      <c r="P93" s="37"/>
    </row>
    <row r="94" spans="2:16" ht="27.95" customHeight="1">
      <c r="B94" s="180"/>
      <c r="C94" s="96" t="s">
        <v>142</v>
      </c>
      <c r="D94" s="55">
        <v>2.8</v>
      </c>
      <c r="E94" s="55">
        <v>2.8</v>
      </c>
      <c r="F94" s="55">
        <v>2.8</v>
      </c>
      <c r="G94" s="55">
        <v>2.8</v>
      </c>
      <c r="H94" s="55">
        <v>2.8</v>
      </c>
      <c r="I94" s="55">
        <v>2.8</v>
      </c>
      <c r="J94" s="55">
        <v>2.8</v>
      </c>
      <c r="K94" s="55">
        <v>2.8</v>
      </c>
      <c r="L94" s="55">
        <v>2.8</v>
      </c>
      <c r="M94" s="55">
        <v>2.8</v>
      </c>
      <c r="N94" s="55">
        <v>2.8</v>
      </c>
      <c r="O94" s="55">
        <v>2.8</v>
      </c>
      <c r="P94" s="37"/>
    </row>
    <row r="95" spans="2:16" ht="6.75" customHeight="1">
      <c r="P95" s="19"/>
    </row>
    <row r="96" spans="2:16" ht="9" customHeight="1"/>
    <row r="97" spans="2:4" ht="21">
      <c r="B97" s="101" t="s">
        <v>130</v>
      </c>
      <c r="D97" s="12"/>
    </row>
    <row r="116" spans="2:16">
      <c r="B116" s="19"/>
      <c r="C116" s="29"/>
      <c r="D116" s="95">
        <v>41365</v>
      </c>
      <c r="E116" s="95">
        <v>41395</v>
      </c>
      <c r="F116" s="95">
        <v>41426</v>
      </c>
      <c r="G116" s="95">
        <v>41456</v>
      </c>
      <c r="H116" s="95">
        <v>41487</v>
      </c>
      <c r="I116" s="95">
        <v>41518</v>
      </c>
      <c r="J116" s="95">
        <v>41548</v>
      </c>
      <c r="K116" s="95">
        <v>41579</v>
      </c>
      <c r="L116" s="95">
        <v>41609</v>
      </c>
      <c r="M116" s="95">
        <v>41640</v>
      </c>
      <c r="N116" s="95">
        <v>41671</v>
      </c>
      <c r="O116" s="95">
        <v>41699</v>
      </c>
      <c r="P116" s="38"/>
    </row>
    <row r="117" spans="2:16" ht="27.95" customHeight="1">
      <c r="B117" s="28"/>
      <c r="C117" s="82" t="s">
        <v>143</v>
      </c>
      <c r="D117" s="60">
        <v>84.9</v>
      </c>
      <c r="E117" s="60">
        <v>329.55</v>
      </c>
      <c r="F117" s="60">
        <v>188.82</v>
      </c>
      <c r="G117" s="60">
        <v>127.7</v>
      </c>
      <c r="H117" s="60">
        <v>275.8</v>
      </c>
      <c r="I117" s="60">
        <v>184</v>
      </c>
      <c r="J117" s="60">
        <v>237</v>
      </c>
      <c r="K117" s="60">
        <v>311</v>
      </c>
      <c r="L117" s="60">
        <v>246</v>
      </c>
      <c r="M117" s="60"/>
      <c r="N117" s="60"/>
      <c r="O117" s="60"/>
      <c r="P117" s="37"/>
    </row>
    <row r="118" spans="2:16" ht="27.95" customHeight="1">
      <c r="B118" s="28"/>
      <c r="C118" s="82" t="s">
        <v>144</v>
      </c>
      <c r="D118" s="60">
        <v>-370</v>
      </c>
      <c r="E118" s="60">
        <v>-207.3</v>
      </c>
      <c r="F118" s="60">
        <v>-227.4</v>
      </c>
      <c r="G118" s="60">
        <v>-177.7</v>
      </c>
      <c r="H118" s="60">
        <v>-140.02000000000001</v>
      </c>
      <c r="I118" s="60">
        <v>-194</v>
      </c>
      <c r="J118" s="60">
        <v>-392</v>
      </c>
      <c r="K118" s="60">
        <v>-198</v>
      </c>
      <c r="L118" s="60">
        <v>-165</v>
      </c>
      <c r="M118" s="60"/>
      <c r="N118" s="60"/>
      <c r="O118" s="60"/>
      <c r="P118" s="37"/>
    </row>
    <row r="119" spans="2:16" ht="27.95" customHeight="1">
      <c r="B119" s="28"/>
      <c r="C119" s="82" t="s">
        <v>131</v>
      </c>
      <c r="D119" s="61">
        <v>45</v>
      </c>
      <c r="E119" s="61">
        <v>153</v>
      </c>
      <c r="F119" s="61">
        <v>83</v>
      </c>
      <c r="G119" s="58">
        <v>60</v>
      </c>
      <c r="H119" s="58">
        <v>109</v>
      </c>
      <c r="I119" s="58">
        <v>75</v>
      </c>
      <c r="J119" s="58">
        <v>88</v>
      </c>
      <c r="K119" s="58">
        <v>122</v>
      </c>
      <c r="L119" s="58">
        <v>99</v>
      </c>
      <c r="M119" s="58"/>
      <c r="N119" s="58"/>
      <c r="O119" s="58"/>
      <c r="P119" s="37"/>
    </row>
    <row r="120" spans="2:16" ht="27.95" customHeight="1">
      <c r="B120" s="28"/>
      <c r="C120" s="82" t="s">
        <v>132</v>
      </c>
      <c r="D120" s="61">
        <v>-166</v>
      </c>
      <c r="E120" s="61">
        <v>-82</v>
      </c>
      <c r="F120" s="61">
        <v>-106</v>
      </c>
      <c r="G120" s="58">
        <v>-86</v>
      </c>
      <c r="H120" s="58">
        <v>-65</v>
      </c>
      <c r="I120" s="58">
        <v>-88</v>
      </c>
      <c r="J120" s="58">
        <v>-166</v>
      </c>
      <c r="K120" s="58">
        <v>-76</v>
      </c>
      <c r="L120" s="58">
        <v>-73</v>
      </c>
      <c r="M120" s="58"/>
      <c r="N120" s="58"/>
      <c r="O120" s="58"/>
      <c r="P120" s="37"/>
    </row>
    <row r="121" spans="2:16" ht="27.95" customHeight="1">
      <c r="B121" s="28"/>
      <c r="C121" s="82" t="s">
        <v>133</v>
      </c>
      <c r="D121" s="61">
        <v>7</v>
      </c>
      <c r="E121" s="61">
        <v>9</v>
      </c>
      <c r="F121" s="61">
        <v>7</v>
      </c>
      <c r="G121" s="58">
        <v>8</v>
      </c>
      <c r="H121" s="58">
        <v>9</v>
      </c>
      <c r="I121" s="58">
        <v>6</v>
      </c>
      <c r="J121" s="58">
        <v>8</v>
      </c>
      <c r="K121" s="58">
        <v>11</v>
      </c>
      <c r="L121" s="58">
        <v>7</v>
      </c>
      <c r="M121" s="58"/>
      <c r="N121" s="58"/>
      <c r="O121" s="58"/>
      <c r="P121" s="37"/>
    </row>
    <row r="122" spans="2:16" ht="27.95" customHeight="1">
      <c r="B122" s="28"/>
      <c r="C122" s="82" t="s">
        <v>134</v>
      </c>
      <c r="D122" s="61">
        <v>13</v>
      </c>
      <c r="E122" s="61">
        <v>5</v>
      </c>
      <c r="F122" s="61">
        <v>11</v>
      </c>
      <c r="G122" s="58">
        <v>8</v>
      </c>
      <c r="H122" s="58">
        <v>6</v>
      </c>
      <c r="I122" s="58">
        <v>8</v>
      </c>
      <c r="J122" s="58">
        <v>10</v>
      </c>
      <c r="K122" s="58">
        <v>10</v>
      </c>
      <c r="L122" s="58">
        <v>7</v>
      </c>
      <c r="M122" s="58"/>
      <c r="N122" s="58"/>
      <c r="O122" s="58"/>
      <c r="P122" s="37"/>
    </row>
    <row r="123" spans="2:16" ht="27.95" customHeight="1">
      <c r="B123" s="28"/>
      <c r="C123" s="82" t="s">
        <v>145</v>
      </c>
      <c r="D123" s="58">
        <v>63.5</v>
      </c>
      <c r="E123" s="58">
        <v>62</v>
      </c>
      <c r="F123" s="58">
        <v>38</v>
      </c>
      <c r="G123" s="58">
        <v>63.4</v>
      </c>
      <c r="H123" s="58">
        <v>58</v>
      </c>
      <c r="I123" s="58">
        <v>63.01</v>
      </c>
      <c r="J123" s="58">
        <v>47.2</v>
      </c>
      <c r="K123" s="58">
        <v>65</v>
      </c>
      <c r="L123" s="58">
        <v>63.75</v>
      </c>
      <c r="M123" s="58"/>
      <c r="N123" s="58"/>
      <c r="O123" s="58"/>
      <c r="P123" s="37"/>
    </row>
    <row r="124" spans="2:16" ht="27.95" customHeight="1">
      <c r="B124" s="28"/>
      <c r="C124" s="82" t="s">
        <v>146</v>
      </c>
      <c r="D124" s="62">
        <v>81.45</v>
      </c>
      <c r="E124" s="62">
        <v>67.75</v>
      </c>
      <c r="F124" s="62">
        <v>64.25</v>
      </c>
      <c r="G124" s="58">
        <v>65.2</v>
      </c>
      <c r="H124" s="58">
        <v>65.55</v>
      </c>
      <c r="I124" s="58">
        <v>67.05</v>
      </c>
      <c r="J124" s="58">
        <v>65.099999999999994</v>
      </c>
      <c r="K124" s="58">
        <v>71.349999999999994</v>
      </c>
      <c r="L124" s="58">
        <v>70.599999999999994</v>
      </c>
      <c r="M124" s="58"/>
      <c r="N124" s="58"/>
      <c r="O124" s="58"/>
      <c r="P124" s="37"/>
    </row>
    <row r="125" spans="2:16" ht="27.95" customHeight="1">
      <c r="B125" s="28"/>
      <c r="C125" s="82" t="s">
        <v>147</v>
      </c>
      <c r="D125" s="62">
        <v>65.5</v>
      </c>
      <c r="E125" s="62">
        <v>64.599999999999994</v>
      </c>
      <c r="F125" s="62">
        <v>42.6</v>
      </c>
      <c r="G125" s="58">
        <v>65.400000000000006</v>
      </c>
      <c r="H125" s="58">
        <v>64</v>
      </c>
      <c r="I125" s="58">
        <v>64.25</v>
      </c>
      <c r="J125" s="58">
        <v>64</v>
      </c>
      <c r="K125" s="58">
        <v>66</v>
      </c>
      <c r="L125" s="58">
        <v>68.75</v>
      </c>
      <c r="M125" s="58"/>
      <c r="N125" s="58"/>
      <c r="O125" s="58"/>
      <c r="P125" s="37"/>
    </row>
    <row r="126" spans="2:16" ht="27.95" customHeight="1">
      <c r="B126" s="28"/>
      <c r="C126" s="82" t="s">
        <v>148</v>
      </c>
      <c r="D126" s="62">
        <v>82.5</v>
      </c>
      <c r="E126" s="62">
        <v>70.5</v>
      </c>
      <c r="F126" s="62">
        <v>65</v>
      </c>
      <c r="G126" s="58">
        <v>67.8</v>
      </c>
      <c r="H126" s="58">
        <v>68.25</v>
      </c>
      <c r="I126" s="58">
        <v>68</v>
      </c>
      <c r="J126" s="58">
        <v>69.25</v>
      </c>
      <c r="K126" s="58">
        <v>72</v>
      </c>
      <c r="L126" s="58">
        <v>73</v>
      </c>
      <c r="M126" s="58"/>
      <c r="N126" s="58"/>
      <c r="O126" s="58"/>
      <c r="P126" s="37"/>
    </row>
    <row r="127" spans="2:16" ht="10.5" customHeight="1">
      <c r="B127" s="19"/>
    </row>
    <row r="128" spans="2:16" ht="3.75" customHeight="1"/>
    <row r="129" spans="2:14" ht="21">
      <c r="B129" s="101" t="s">
        <v>44</v>
      </c>
      <c r="D129" s="12"/>
    </row>
    <row r="131" spans="2:14" ht="15" customHeight="1">
      <c r="B131" s="184" t="s">
        <v>251</v>
      </c>
      <c r="C131" s="185"/>
      <c r="D131" s="185"/>
      <c r="E131" s="185"/>
      <c r="F131" s="185"/>
      <c r="G131" s="185"/>
      <c r="H131" s="185"/>
      <c r="I131" s="185"/>
      <c r="J131" s="185"/>
      <c r="K131" s="186"/>
      <c r="L131" s="19"/>
      <c r="M131" s="19"/>
      <c r="N131" s="19"/>
    </row>
    <row r="132" spans="2:14" ht="15" customHeight="1">
      <c r="B132" s="187"/>
      <c r="C132" s="188"/>
      <c r="D132" s="188"/>
      <c r="E132" s="188"/>
      <c r="F132" s="188"/>
      <c r="G132" s="188"/>
      <c r="H132" s="188"/>
      <c r="I132" s="188"/>
      <c r="J132" s="188"/>
      <c r="K132" s="189"/>
      <c r="L132" s="19"/>
      <c r="M132" s="19"/>
      <c r="N132" s="19"/>
    </row>
    <row r="133" spans="2:14" ht="15" customHeight="1">
      <c r="B133" s="187"/>
      <c r="C133" s="188"/>
      <c r="D133" s="188"/>
      <c r="E133" s="188"/>
      <c r="F133" s="188"/>
      <c r="G133" s="188"/>
      <c r="H133" s="188"/>
      <c r="I133" s="188"/>
      <c r="J133" s="188"/>
      <c r="K133" s="189"/>
      <c r="L133" s="19"/>
      <c r="M133" s="19"/>
      <c r="N133" s="19"/>
    </row>
    <row r="134" spans="2:14" ht="15" customHeight="1">
      <c r="B134" s="187"/>
      <c r="C134" s="188"/>
      <c r="D134" s="188"/>
      <c r="E134" s="188"/>
      <c r="F134" s="188"/>
      <c r="G134" s="188"/>
      <c r="H134" s="188"/>
      <c r="I134" s="188"/>
      <c r="J134" s="188"/>
      <c r="K134" s="189"/>
      <c r="L134" s="19"/>
      <c r="M134" s="19"/>
      <c r="N134" s="19"/>
    </row>
    <row r="135" spans="2:14" ht="15" customHeight="1">
      <c r="B135" s="187"/>
      <c r="C135" s="188"/>
      <c r="D135" s="188"/>
      <c r="E135" s="188"/>
      <c r="F135" s="188"/>
      <c r="G135" s="188"/>
      <c r="H135" s="188"/>
      <c r="I135" s="188"/>
      <c r="J135" s="188"/>
      <c r="K135" s="189"/>
      <c r="L135" s="19"/>
      <c r="M135" s="19"/>
      <c r="N135" s="19"/>
    </row>
    <row r="136" spans="2:14" ht="15" customHeight="1">
      <c r="B136" s="187"/>
      <c r="C136" s="188"/>
      <c r="D136" s="188"/>
      <c r="E136" s="188"/>
      <c r="F136" s="188"/>
      <c r="G136" s="188"/>
      <c r="H136" s="188"/>
      <c r="I136" s="188"/>
      <c r="J136" s="188"/>
      <c r="K136" s="189"/>
      <c r="L136" s="19"/>
      <c r="M136" s="19"/>
      <c r="N136" s="19"/>
    </row>
    <row r="137" spans="2:14" ht="15" customHeight="1">
      <c r="B137" s="187"/>
      <c r="C137" s="188"/>
      <c r="D137" s="188"/>
      <c r="E137" s="188"/>
      <c r="F137" s="188"/>
      <c r="G137" s="188"/>
      <c r="H137" s="188"/>
      <c r="I137" s="188"/>
      <c r="J137" s="188"/>
      <c r="K137" s="189"/>
      <c r="L137" s="19"/>
      <c r="M137" s="19"/>
      <c r="N137" s="19"/>
    </row>
    <row r="138" spans="2:14" ht="15" customHeight="1">
      <c r="B138" s="190"/>
      <c r="C138" s="191"/>
      <c r="D138" s="191"/>
      <c r="E138" s="191"/>
      <c r="F138" s="191"/>
      <c r="G138" s="191"/>
      <c r="H138" s="191"/>
      <c r="I138" s="191"/>
      <c r="J138" s="191"/>
      <c r="K138" s="192"/>
    </row>
    <row r="139" spans="2:14">
      <c r="B139" s="19"/>
      <c r="C139" s="19"/>
      <c r="D139" s="19"/>
      <c r="E139" s="19"/>
      <c r="F139" s="19"/>
      <c r="G139" s="19"/>
      <c r="H139" s="19"/>
      <c r="I139" s="19"/>
      <c r="J139" s="19"/>
      <c r="K139" s="19"/>
    </row>
    <row r="140" spans="2:14">
      <c r="B140" s="19"/>
      <c r="C140" s="19"/>
      <c r="D140" s="19"/>
      <c r="E140" s="19"/>
      <c r="F140" s="19"/>
      <c r="G140" s="19"/>
      <c r="H140" s="19"/>
      <c r="I140" s="19"/>
      <c r="J140" s="19"/>
      <c r="K140" s="19"/>
    </row>
    <row r="148" spans="3:3">
      <c r="C148" s="42"/>
    </row>
  </sheetData>
  <mergeCells count="3">
    <mergeCell ref="B89:B94"/>
    <mergeCell ref="B83:B88"/>
    <mergeCell ref="B131:K138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3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2:R79"/>
  <sheetViews>
    <sheetView topLeftCell="A43" zoomScale="75" zoomScaleNormal="75" workbookViewId="0">
      <selection activeCell="B2" sqref="B2"/>
    </sheetView>
  </sheetViews>
  <sheetFormatPr defaultRowHeight="15"/>
  <cols>
    <col min="1" max="1" width="4" style="9" customWidth="1"/>
    <col min="2" max="2" width="9.140625" style="9"/>
    <col min="3" max="3" width="21.7109375" style="9" customWidth="1"/>
    <col min="4" max="16384" width="9.140625" style="9"/>
  </cols>
  <sheetData>
    <row r="2" spans="2:18" ht="31.5">
      <c r="B2" s="74" t="s">
        <v>149</v>
      </c>
      <c r="D2" s="8"/>
    </row>
    <row r="4" spans="2:18" ht="18.75">
      <c r="B4" s="25" t="str">
        <f>'1_Cover_Sheet'!B4</f>
        <v>Q3 2013-2014 (October 2013 to December 2013)</v>
      </c>
      <c r="D4" s="11"/>
    </row>
    <row r="6" spans="2:18" ht="21">
      <c r="B6" s="88" t="s">
        <v>228</v>
      </c>
      <c r="D6" s="12"/>
    </row>
    <row r="8" spans="2:18" ht="15.75">
      <c r="B8" s="59" t="s">
        <v>232</v>
      </c>
    </row>
    <row r="9" spans="2:18" ht="15.75">
      <c r="B9" s="20" t="s">
        <v>150</v>
      </c>
    </row>
    <row r="10" spans="2:18" ht="15.75">
      <c r="B10" s="20" t="s">
        <v>151</v>
      </c>
    </row>
    <row r="11" spans="2:18" ht="15.75">
      <c r="B11" s="20" t="s">
        <v>152</v>
      </c>
    </row>
    <row r="12" spans="2:18" ht="15.75">
      <c r="B12" s="20" t="s">
        <v>153</v>
      </c>
    </row>
    <row r="14" spans="2:18" ht="21">
      <c r="K14" s="88" t="s">
        <v>25</v>
      </c>
      <c r="L14" s="23"/>
      <c r="M14" s="23"/>
    </row>
    <row r="16" spans="2:18" ht="15.75">
      <c r="K16" s="20" t="s">
        <v>157</v>
      </c>
      <c r="L16" s="20"/>
      <c r="M16" s="20"/>
      <c r="N16" s="20"/>
      <c r="O16" s="20"/>
      <c r="P16" s="20"/>
      <c r="Q16" s="20"/>
      <c r="R16" s="20"/>
    </row>
    <row r="17" spans="11:18" ht="15.75">
      <c r="K17" s="20"/>
      <c r="L17" s="20"/>
      <c r="M17" s="20"/>
      <c r="N17" s="20"/>
      <c r="O17" s="20"/>
      <c r="P17" s="20"/>
      <c r="Q17" s="20"/>
      <c r="R17" s="20"/>
    </row>
    <row r="18" spans="11:18" ht="15.75">
      <c r="K18" s="20" t="s">
        <v>158</v>
      </c>
      <c r="L18" s="20"/>
      <c r="M18" s="20"/>
      <c r="N18" s="20"/>
      <c r="O18" s="20"/>
      <c r="P18" s="20"/>
      <c r="Q18" s="20"/>
      <c r="R18" s="20"/>
    </row>
    <row r="19" spans="11:18" ht="15.75">
      <c r="K19" s="20" t="s">
        <v>159</v>
      </c>
      <c r="L19" s="20"/>
      <c r="M19" s="20"/>
      <c r="N19" s="20"/>
      <c r="O19" s="20"/>
      <c r="P19" s="20"/>
      <c r="Q19" s="20"/>
      <c r="R19" s="20"/>
    </row>
    <row r="20" spans="11:18" ht="15.75">
      <c r="K20" s="20" t="s">
        <v>160</v>
      </c>
      <c r="L20" s="20"/>
      <c r="M20" s="20"/>
      <c r="N20" s="20"/>
      <c r="O20" s="20"/>
      <c r="P20" s="20"/>
      <c r="Q20" s="20"/>
      <c r="R20" s="20"/>
    </row>
    <row r="21" spans="11:18" ht="15.75">
      <c r="K21" s="20" t="s">
        <v>161</v>
      </c>
      <c r="L21" s="20"/>
      <c r="M21" s="20"/>
      <c r="N21" s="20"/>
      <c r="O21" s="20"/>
      <c r="P21" s="20"/>
      <c r="Q21" s="20"/>
      <c r="R21" s="20"/>
    </row>
    <row r="22" spans="11:18" ht="15.75">
      <c r="K22" s="20" t="s">
        <v>162</v>
      </c>
      <c r="L22" s="20"/>
      <c r="M22" s="20"/>
      <c r="N22" s="20"/>
      <c r="O22" s="20"/>
      <c r="P22" s="20"/>
      <c r="Q22" s="20"/>
      <c r="R22" s="20"/>
    </row>
    <row r="23" spans="11:18" ht="15.75">
      <c r="K23" s="20" t="s">
        <v>163</v>
      </c>
      <c r="L23" s="20"/>
      <c r="M23" s="20"/>
      <c r="N23" s="20"/>
      <c r="O23" s="20"/>
      <c r="P23" s="20"/>
      <c r="Q23" s="20"/>
      <c r="R23" s="20"/>
    </row>
    <row r="24" spans="11:18" ht="15.75">
      <c r="K24" s="20" t="s">
        <v>164</v>
      </c>
      <c r="L24" s="20"/>
      <c r="M24" s="20"/>
      <c r="N24" s="20"/>
      <c r="O24" s="20"/>
      <c r="P24" s="20"/>
      <c r="Q24" s="20"/>
      <c r="R24" s="20"/>
    </row>
    <row r="25" spans="11:18" ht="15.75">
      <c r="K25" s="20" t="s">
        <v>165</v>
      </c>
      <c r="L25" s="20"/>
      <c r="M25" s="20"/>
      <c r="N25" s="20"/>
      <c r="O25" s="20"/>
      <c r="P25" s="20"/>
      <c r="Q25" s="20"/>
      <c r="R25" s="20"/>
    </row>
    <row r="26" spans="11:18" ht="15.75">
      <c r="K26" s="20" t="s">
        <v>171</v>
      </c>
      <c r="L26" s="20"/>
      <c r="M26" s="20"/>
      <c r="N26" s="20"/>
      <c r="O26" s="20"/>
      <c r="P26" s="20"/>
      <c r="Q26" s="20"/>
      <c r="R26" s="20"/>
    </row>
    <row r="27" spans="11:18" ht="15.75">
      <c r="K27" s="20"/>
      <c r="L27" s="20"/>
      <c r="M27" s="20"/>
      <c r="N27" s="20"/>
      <c r="O27" s="20"/>
      <c r="P27" s="20"/>
      <c r="Q27" s="20"/>
      <c r="R27" s="20"/>
    </row>
    <row r="28" spans="11:18" ht="15.75">
      <c r="K28" s="20" t="s">
        <v>166</v>
      </c>
      <c r="L28" s="20"/>
      <c r="M28" s="20"/>
      <c r="N28" s="20"/>
      <c r="O28" s="20"/>
      <c r="P28" s="20"/>
      <c r="Q28" s="20"/>
      <c r="R28" s="20"/>
    </row>
    <row r="29" spans="11:18" ht="15.75">
      <c r="K29" s="20" t="s">
        <v>167</v>
      </c>
      <c r="L29" s="20"/>
      <c r="M29" s="20"/>
      <c r="N29" s="20"/>
      <c r="O29" s="20"/>
      <c r="P29" s="20"/>
      <c r="Q29" s="20"/>
      <c r="R29" s="20"/>
    </row>
    <row r="30" spans="11:18" ht="15.75">
      <c r="K30" s="20" t="s">
        <v>168</v>
      </c>
      <c r="L30" s="20"/>
      <c r="M30" s="20"/>
      <c r="N30" s="20"/>
      <c r="O30" s="20"/>
      <c r="P30" s="20"/>
      <c r="Q30" s="20"/>
      <c r="R30" s="20"/>
    </row>
    <row r="31" spans="11:18" ht="15.75">
      <c r="K31" s="20" t="s">
        <v>172</v>
      </c>
      <c r="L31" s="20"/>
      <c r="M31" s="20"/>
      <c r="N31" s="20"/>
      <c r="O31" s="20"/>
      <c r="P31" s="20"/>
      <c r="Q31" s="20"/>
      <c r="R31" s="20"/>
    </row>
    <row r="32" spans="11:18" ht="15.75">
      <c r="K32" s="20" t="s">
        <v>173</v>
      </c>
      <c r="L32" s="20"/>
      <c r="M32" s="20"/>
      <c r="N32" s="20"/>
      <c r="O32" s="20"/>
      <c r="P32" s="20"/>
      <c r="Q32" s="20"/>
      <c r="R32" s="20"/>
    </row>
    <row r="33" spans="2:18" ht="15.75">
      <c r="K33" s="20"/>
      <c r="L33" s="20"/>
      <c r="M33" s="20"/>
      <c r="N33" s="20"/>
      <c r="O33" s="20"/>
      <c r="P33" s="20"/>
      <c r="Q33" s="20"/>
      <c r="R33" s="20"/>
    </row>
    <row r="34" spans="2:18" ht="15.75">
      <c r="K34" s="20" t="s">
        <v>169</v>
      </c>
      <c r="L34" s="20"/>
      <c r="M34" s="20"/>
      <c r="N34" s="20"/>
      <c r="O34" s="20"/>
      <c r="P34" s="20"/>
      <c r="Q34" s="20"/>
      <c r="R34" s="20"/>
    </row>
    <row r="35" spans="2:18" ht="15.75">
      <c r="K35" s="20" t="s">
        <v>170</v>
      </c>
      <c r="L35" s="20"/>
      <c r="M35" s="20"/>
      <c r="N35" s="20"/>
      <c r="O35" s="20"/>
      <c r="P35" s="20"/>
      <c r="Q35" s="20"/>
      <c r="R35" s="20"/>
    </row>
    <row r="36" spans="2:18">
      <c r="K36" s="26"/>
      <c r="L36" s="26"/>
      <c r="M36" s="26"/>
      <c r="N36" s="26"/>
      <c r="O36" s="26"/>
      <c r="P36" s="26"/>
      <c r="Q36" s="26"/>
      <c r="R36" s="26"/>
    </row>
    <row r="40" spans="2:18" ht="18.75">
      <c r="D40" s="12"/>
    </row>
    <row r="43" spans="2:18" ht="21">
      <c r="B43" s="88" t="s">
        <v>42</v>
      </c>
    </row>
    <row r="62" spans="2:16" ht="21">
      <c r="B62" s="88" t="s">
        <v>43</v>
      </c>
      <c r="D62" s="12"/>
    </row>
    <row r="64" spans="2:16">
      <c r="B64" s="13"/>
      <c r="C64" s="14"/>
      <c r="D64" s="83">
        <v>41365</v>
      </c>
      <c r="E64" s="83">
        <v>41395</v>
      </c>
      <c r="F64" s="83">
        <v>41426</v>
      </c>
      <c r="G64" s="83">
        <v>41456</v>
      </c>
      <c r="H64" s="83">
        <v>41487</v>
      </c>
      <c r="I64" s="83">
        <v>41518</v>
      </c>
      <c r="J64" s="83">
        <v>41548</v>
      </c>
      <c r="K64" s="83">
        <v>41579</v>
      </c>
      <c r="L64" s="83">
        <v>41609</v>
      </c>
      <c r="M64" s="83">
        <v>41640</v>
      </c>
      <c r="N64" s="83">
        <v>41671</v>
      </c>
      <c r="O64" s="83">
        <v>41699</v>
      </c>
      <c r="P64" s="84" t="s">
        <v>218</v>
      </c>
    </row>
    <row r="65" spans="2:16" ht="36" customHeight="1">
      <c r="B65" s="193" t="s">
        <v>174</v>
      </c>
      <c r="C65" s="86" t="s">
        <v>243</v>
      </c>
      <c r="D65" s="89">
        <v>11.22</v>
      </c>
      <c r="E65" s="89">
        <v>8.64</v>
      </c>
      <c r="F65" s="89">
        <v>8.33</v>
      </c>
      <c r="G65" s="89">
        <v>5.86</v>
      </c>
      <c r="H65" s="89">
        <v>8.16</v>
      </c>
      <c r="I65" s="89">
        <v>6.64</v>
      </c>
      <c r="J65" s="89">
        <v>8.51</v>
      </c>
      <c r="K65" s="89">
        <v>7.49</v>
      </c>
      <c r="L65" s="89">
        <v>13.13</v>
      </c>
      <c r="M65" s="89"/>
      <c r="N65" s="89"/>
      <c r="O65" s="89"/>
      <c r="P65" s="89">
        <v>8.66</v>
      </c>
    </row>
    <row r="66" spans="2:16" ht="36" customHeight="1">
      <c r="B66" s="193"/>
      <c r="C66" s="86" t="s">
        <v>217</v>
      </c>
      <c r="D66" s="89">
        <v>9.5</v>
      </c>
      <c r="E66" s="89">
        <v>9.5</v>
      </c>
      <c r="F66" s="89">
        <v>9.5</v>
      </c>
      <c r="G66" s="89">
        <v>9.5</v>
      </c>
      <c r="H66" s="89">
        <v>9.5</v>
      </c>
      <c r="I66" s="89">
        <v>9.5</v>
      </c>
      <c r="J66" s="89">
        <v>9.5</v>
      </c>
      <c r="K66" s="89">
        <v>9.5</v>
      </c>
      <c r="L66" s="89">
        <v>9.5</v>
      </c>
      <c r="M66" s="89">
        <v>9.5</v>
      </c>
      <c r="N66" s="89">
        <v>9.5</v>
      </c>
      <c r="O66" s="89">
        <v>9.5</v>
      </c>
      <c r="P66" s="89">
        <v>9.5</v>
      </c>
    </row>
    <row r="67" spans="2:16" ht="36" customHeight="1">
      <c r="B67" s="194" t="s">
        <v>175</v>
      </c>
      <c r="C67" s="85" t="s">
        <v>243</v>
      </c>
      <c r="D67" s="89">
        <v>13.75</v>
      </c>
      <c r="E67" s="89">
        <v>11.48</v>
      </c>
      <c r="F67" s="89">
        <v>10.72</v>
      </c>
      <c r="G67" s="89">
        <v>8.81</v>
      </c>
      <c r="H67" s="89">
        <v>12.78</v>
      </c>
      <c r="I67" s="89">
        <v>9.64</v>
      </c>
      <c r="J67" s="89">
        <v>12.86</v>
      </c>
      <c r="K67" s="89">
        <v>12.82</v>
      </c>
      <c r="L67" s="89">
        <v>20.09</v>
      </c>
      <c r="M67" s="89"/>
      <c r="N67" s="89"/>
      <c r="O67" s="89"/>
      <c r="P67" s="89">
        <v>12.55</v>
      </c>
    </row>
    <row r="68" spans="2:16" ht="36" customHeight="1">
      <c r="B68" s="194"/>
      <c r="C68" s="85" t="s">
        <v>217</v>
      </c>
      <c r="D68" s="89">
        <v>16</v>
      </c>
      <c r="E68" s="89">
        <v>16</v>
      </c>
      <c r="F68" s="89">
        <v>16</v>
      </c>
      <c r="G68" s="89">
        <v>16</v>
      </c>
      <c r="H68" s="89">
        <v>16</v>
      </c>
      <c r="I68" s="89">
        <v>16</v>
      </c>
      <c r="J68" s="89">
        <v>16</v>
      </c>
      <c r="K68" s="89">
        <v>16</v>
      </c>
      <c r="L68" s="89">
        <v>16</v>
      </c>
      <c r="M68" s="89">
        <v>16</v>
      </c>
      <c r="N68" s="89">
        <v>16</v>
      </c>
      <c r="O68" s="89">
        <v>16</v>
      </c>
      <c r="P68" s="89">
        <v>16</v>
      </c>
    </row>
    <row r="70" spans="2:16" ht="21">
      <c r="B70" s="88" t="s">
        <v>44</v>
      </c>
      <c r="D70" s="12"/>
    </row>
    <row r="72" spans="2:16" ht="15" customHeight="1">
      <c r="B72" s="195" t="s">
        <v>245</v>
      </c>
      <c r="C72" s="196"/>
      <c r="D72" s="196"/>
      <c r="E72" s="196"/>
      <c r="F72" s="196"/>
      <c r="G72" s="196"/>
      <c r="H72" s="196"/>
      <c r="I72" s="196"/>
      <c r="J72" s="196"/>
      <c r="K72" s="197"/>
      <c r="L72" s="19"/>
      <c r="M72" s="19"/>
      <c r="N72" s="19"/>
    </row>
    <row r="73" spans="2:16" ht="15" customHeight="1">
      <c r="B73" s="198"/>
      <c r="C73" s="188"/>
      <c r="D73" s="188"/>
      <c r="E73" s="188"/>
      <c r="F73" s="188"/>
      <c r="G73" s="188"/>
      <c r="H73" s="188"/>
      <c r="I73" s="188"/>
      <c r="J73" s="188"/>
      <c r="K73" s="199"/>
      <c r="L73" s="19"/>
      <c r="M73" s="19"/>
      <c r="N73" s="19"/>
    </row>
    <row r="74" spans="2:16" ht="15" customHeight="1">
      <c r="B74" s="198"/>
      <c r="C74" s="188"/>
      <c r="D74" s="188"/>
      <c r="E74" s="188"/>
      <c r="F74" s="188"/>
      <c r="G74" s="188"/>
      <c r="H74" s="188"/>
      <c r="I74" s="188"/>
      <c r="J74" s="188"/>
      <c r="K74" s="199"/>
      <c r="L74" s="19"/>
      <c r="M74" s="19"/>
      <c r="N74" s="19"/>
    </row>
    <row r="75" spans="2:16" ht="15" customHeight="1">
      <c r="B75" s="198"/>
      <c r="C75" s="188"/>
      <c r="D75" s="188"/>
      <c r="E75" s="188"/>
      <c r="F75" s="188"/>
      <c r="G75" s="188"/>
      <c r="H75" s="188"/>
      <c r="I75" s="188"/>
      <c r="J75" s="188"/>
      <c r="K75" s="199"/>
      <c r="L75" s="19"/>
      <c r="M75" s="19"/>
      <c r="N75" s="19"/>
    </row>
    <row r="76" spans="2:16" ht="15" customHeight="1">
      <c r="B76" s="198"/>
      <c r="C76" s="188"/>
      <c r="D76" s="188"/>
      <c r="E76" s="188"/>
      <c r="F76" s="188"/>
      <c r="G76" s="188"/>
      <c r="H76" s="188"/>
      <c r="I76" s="188"/>
      <c r="J76" s="188"/>
      <c r="K76" s="199"/>
      <c r="L76" s="19"/>
      <c r="M76" s="19"/>
      <c r="N76" s="19"/>
    </row>
    <row r="77" spans="2:16" ht="15" customHeight="1">
      <c r="B77" s="198"/>
      <c r="C77" s="188"/>
      <c r="D77" s="188"/>
      <c r="E77" s="188"/>
      <c r="F77" s="188"/>
      <c r="G77" s="188"/>
      <c r="H77" s="188"/>
      <c r="I77" s="188"/>
      <c r="J77" s="188"/>
      <c r="K77" s="199"/>
      <c r="L77" s="19"/>
      <c r="M77" s="19"/>
      <c r="N77" s="19"/>
    </row>
    <row r="78" spans="2:16" ht="15" customHeight="1">
      <c r="B78" s="198"/>
      <c r="C78" s="188"/>
      <c r="D78" s="188"/>
      <c r="E78" s="188"/>
      <c r="F78" s="188"/>
      <c r="G78" s="188"/>
      <c r="H78" s="188"/>
      <c r="I78" s="188"/>
      <c r="J78" s="188"/>
      <c r="K78" s="199"/>
      <c r="L78" s="19"/>
      <c r="M78" s="19"/>
      <c r="N78" s="19"/>
    </row>
    <row r="79" spans="2:16" ht="15" customHeight="1">
      <c r="B79" s="200"/>
      <c r="C79" s="201"/>
      <c r="D79" s="201"/>
      <c r="E79" s="201"/>
      <c r="F79" s="201"/>
      <c r="G79" s="201"/>
      <c r="H79" s="201"/>
      <c r="I79" s="201"/>
      <c r="J79" s="201"/>
      <c r="K79" s="202"/>
    </row>
  </sheetData>
  <mergeCells count="3">
    <mergeCell ref="B65:B66"/>
    <mergeCell ref="B67:B68"/>
    <mergeCell ref="B72:K79"/>
  </mergeCells>
  <phoneticPr fontId="7" type="noConversion"/>
  <pageMargins left="0.70866141732283472" right="0.70866141732283472" top="0.74803149606299213" bottom="0.74803149606299213" header="0.31496062992125984" footer="0.31496062992125984"/>
  <pageSetup paperSize="0" scale="4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2:P84"/>
  <sheetViews>
    <sheetView zoomScale="75" zoomScaleNormal="75" workbookViewId="0">
      <selection activeCell="B78" sqref="B78:K84"/>
    </sheetView>
  </sheetViews>
  <sheetFormatPr defaultRowHeight="15"/>
  <cols>
    <col min="1" max="1" width="3.28515625" style="9" customWidth="1"/>
    <col min="2" max="2" width="9.140625" style="9"/>
    <col min="3" max="3" width="21.7109375" style="9" customWidth="1"/>
    <col min="4" max="16384" width="9.140625" style="9"/>
  </cols>
  <sheetData>
    <row r="2" spans="2:13" ht="31.5">
      <c r="B2" s="205" t="s">
        <v>15</v>
      </c>
      <c r="C2" s="205"/>
      <c r="D2" s="8"/>
    </row>
    <row r="4" spans="2:13" ht="18.75">
      <c r="B4" s="10" t="str">
        <f>'1_Cover_Sheet'!B4</f>
        <v>Q3 2013-2014 (October 2013 to December 2013)</v>
      </c>
      <c r="D4" s="11"/>
    </row>
    <row r="6" spans="2:13" ht="21">
      <c r="B6" s="106" t="s">
        <v>228</v>
      </c>
      <c r="D6" s="12"/>
    </row>
    <row r="8" spans="2:13" ht="15.75">
      <c r="B8" s="59" t="s">
        <v>233</v>
      </c>
    </row>
    <row r="9" spans="2:13" ht="15.75">
      <c r="B9" s="20" t="s">
        <v>177</v>
      </c>
    </row>
    <row r="10" spans="2:13" ht="15.75">
      <c r="B10" s="20" t="s">
        <v>178</v>
      </c>
    </row>
    <row r="11" spans="2:13" ht="15.75">
      <c r="B11" s="20" t="s">
        <v>179</v>
      </c>
    </row>
    <row r="12" spans="2:13" ht="15.75">
      <c r="B12" s="20" t="s">
        <v>180</v>
      </c>
    </row>
    <row r="13" spans="2:13" ht="15.75">
      <c r="B13" s="20" t="s">
        <v>181</v>
      </c>
    </row>
    <row r="16" spans="2:13" ht="21">
      <c r="K16" s="107" t="s">
        <v>25</v>
      </c>
      <c r="L16" s="22"/>
      <c r="M16" s="22"/>
    </row>
    <row r="18" spans="11:11" ht="15.75">
      <c r="K18" s="20" t="s">
        <v>187</v>
      </c>
    </row>
    <row r="19" spans="11:11" ht="15.75">
      <c r="K19" s="20" t="s">
        <v>188</v>
      </c>
    </row>
    <row r="20" spans="11:11" ht="15.75">
      <c r="K20" s="20"/>
    </row>
    <row r="21" spans="11:11" ht="15.75">
      <c r="K21" s="20" t="s">
        <v>189</v>
      </c>
    </row>
    <row r="22" spans="11:11" ht="15.75">
      <c r="K22" s="20" t="s">
        <v>190</v>
      </c>
    </row>
    <row r="23" spans="11:11" ht="15.75">
      <c r="K23" s="20" t="s">
        <v>191</v>
      </c>
    </row>
    <row r="24" spans="11:11" ht="15.75">
      <c r="K24" s="20" t="s">
        <v>192</v>
      </c>
    </row>
    <row r="25" spans="11:11" ht="15.75">
      <c r="K25" s="20" t="s">
        <v>193</v>
      </c>
    </row>
    <row r="26" spans="11:11" ht="15.75">
      <c r="K26" s="20" t="s">
        <v>194</v>
      </c>
    </row>
    <row r="27" spans="11:11" ht="15.75">
      <c r="K27" s="20" t="s">
        <v>195</v>
      </c>
    </row>
    <row r="28" spans="11:11" ht="15.75">
      <c r="K28" s="20" t="s">
        <v>196</v>
      </c>
    </row>
    <row r="29" spans="11:11" ht="15.75">
      <c r="K29" s="20" t="s">
        <v>197</v>
      </c>
    </row>
    <row r="30" spans="11:11" ht="15.75">
      <c r="K30" s="20"/>
    </row>
    <row r="31" spans="11:11" ht="15.75">
      <c r="K31" s="20" t="s">
        <v>198</v>
      </c>
    </row>
    <row r="32" spans="11:11" ht="15.75">
      <c r="K32" s="20" t="s">
        <v>199</v>
      </c>
    </row>
    <row r="33" spans="2:11" ht="15.75">
      <c r="K33" s="20" t="s">
        <v>200</v>
      </c>
    </row>
    <row r="34" spans="2:11" ht="15.75">
      <c r="K34" s="20" t="s">
        <v>201</v>
      </c>
    </row>
    <row r="35" spans="2:11" ht="15.75">
      <c r="K35" s="20" t="s">
        <v>202</v>
      </c>
    </row>
    <row r="36" spans="2:11" ht="15.75">
      <c r="K36" s="20" t="s">
        <v>203</v>
      </c>
    </row>
    <row r="37" spans="2:11" ht="15.75">
      <c r="K37" s="20" t="s">
        <v>204</v>
      </c>
    </row>
    <row r="38" spans="2:11" ht="15.75">
      <c r="K38" s="20" t="s">
        <v>205</v>
      </c>
    </row>
    <row r="39" spans="2:11" ht="15.75">
      <c r="K39" s="20" t="s">
        <v>206</v>
      </c>
    </row>
    <row r="40" spans="2:11" ht="15.75">
      <c r="K40" s="20" t="s">
        <v>207</v>
      </c>
    </row>
    <row r="46" spans="2:11" ht="21">
      <c r="B46" s="106" t="s">
        <v>42</v>
      </c>
      <c r="C46" s="23"/>
    </row>
    <row r="66" spans="2:16" ht="21">
      <c r="B66" s="106" t="s">
        <v>43</v>
      </c>
      <c r="C66" s="23"/>
      <c r="D66" s="209" t="s">
        <v>241</v>
      </c>
      <c r="E66" s="210"/>
      <c r="F66" s="210"/>
      <c r="G66" s="210"/>
      <c r="H66" s="210"/>
      <c r="I66" s="210"/>
      <c r="J66" s="210"/>
    </row>
    <row r="67" spans="2:16"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</row>
    <row r="68" spans="2:16">
      <c r="B68" s="13"/>
      <c r="C68" s="14"/>
      <c r="D68" s="24">
        <v>41365</v>
      </c>
      <c r="E68" s="24">
        <v>41395</v>
      </c>
      <c r="F68" s="24">
        <v>41426</v>
      </c>
      <c r="G68" s="24">
        <v>41456</v>
      </c>
      <c r="H68" s="24">
        <v>41487</v>
      </c>
      <c r="I68" s="24">
        <v>41518</v>
      </c>
      <c r="J68" s="24">
        <v>41548</v>
      </c>
      <c r="K68" s="24">
        <v>41579</v>
      </c>
      <c r="L68" s="24">
        <v>41609</v>
      </c>
      <c r="M68" s="24">
        <v>41640</v>
      </c>
      <c r="N68" s="24">
        <v>41671</v>
      </c>
      <c r="O68" s="24">
        <v>41699</v>
      </c>
      <c r="P68" s="24" t="s">
        <v>236</v>
      </c>
    </row>
    <row r="69" spans="2:16" ht="39" customHeight="1">
      <c r="B69" s="203" t="s">
        <v>208</v>
      </c>
      <c r="C69" s="87" t="s">
        <v>237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89">
        <v>0</v>
      </c>
      <c r="K69" s="97"/>
      <c r="L69" s="97"/>
      <c r="M69" s="97"/>
      <c r="N69" s="97"/>
      <c r="O69" s="97"/>
      <c r="P69" s="89">
        <v>0</v>
      </c>
    </row>
    <row r="70" spans="2:16" ht="33" customHeight="1">
      <c r="B70" s="203"/>
      <c r="C70" s="87" t="s">
        <v>238</v>
      </c>
      <c r="D70" s="17">
        <f>$P$70/7</f>
        <v>0.89071428571428579</v>
      </c>
      <c r="E70" s="17">
        <f t="shared" ref="E70:J70" si="0">$P$70/7</f>
        <v>0.89071428571428579</v>
      </c>
      <c r="F70" s="17">
        <f t="shared" si="0"/>
        <v>0.89071428571428579</v>
      </c>
      <c r="G70" s="17">
        <f t="shared" si="0"/>
        <v>0.89071428571428579</v>
      </c>
      <c r="H70" s="17">
        <f t="shared" si="0"/>
        <v>0.89071428571428579</v>
      </c>
      <c r="I70" s="17">
        <f t="shared" si="0"/>
        <v>0.89071428571428579</v>
      </c>
      <c r="J70" s="17">
        <f t="shared" si="0"/>
        <v>0.89071428571428579</v>
      </c>
      <c r="K70" s="98"/>
      <c r="L70" s="98"/>
      <c r="M70" s="98"/>
      <c r="N70" s="98"/>
      <c r="O70" s="98"/>
      <c r="P70" s="17">
        <v>6.2350000000000003</v>
      </c>
    </row>
    <row r="71" spans="2:16" ht="36" customHeight="1">
      <c r="B71" s="204" t="s">
        <v>209</v>
      </c>
      <c r="C71" s="72" t="s">
        <v>242</v>
      </c>
      <c r="D71" s="17">
        <f>$P$71/7</f>
        <v>4.4285714285714288</v>
      </c>
      <c r="E71" s="17">
        <f t="shared" ref="E71:J71" si="1">$P$71/7</f>
        <v>4.4285714285714288</v>
      </c>
      <c r="F71" s="17">
        <f t="shared" si="1"/>
        <v>4.4285714285714288</v>
      </c>
      <c r="G71" s="17">
        <f t="shared" si="1"/>
        <v>4.4285714285714288</v>
      </c>
      <c r="H71" s="17">
        <f t="shared" si="1"/>
        <v>4.4285714285714288</v>
      </c>
      <c r="I71" s="17">
        <f t="shared" si="1"/>
        <v>4.4285714285714288</v>
      </c>
      <c r="J71" s="17">
        <f t="shared" si="1"/>
        <v>4.4285714285714288</v>
      </c>
      <c r="K71" s="97"/>
      <c r="L71" s="97"/>
      <c r="M71" s="97"/>
      <c r="N71" s="97"/>
      <c r="O71" s="97"/>
      <c r="P71" s="89">
        <v>31</v>
      </c>
    </row>
    <row r="72" spans="2:16" ht="44.25" customHeight="1">
      <c r="B72" s="204"/>
      <c r="C72" s="72" t="s">
        <v>239</v>
      </c>
      <c r="D72" s="17">
        <f>$P$72/7</f>
        <v>10.328571428571427</v>
      </c>
      <c r="E72" s="17">
        <f t="shared" ref="E72:J72" si="2">$P$72/7</f>
        <v>10.328571428571427</v>
      </c>
      <c r="F72" s="17">
        <f t="shared" si="2"/>
        <v>10.328571428571427</v>
      </c>
      <c r="G72" s="17">
        <f t="shared" si="2"/>
        <v>10.328571428571427</v>
      </c>
      <c r="H72" s="17">
        <f t="shared" si="2"/>
        <v>10.328571428571427</v>
      </c>
      <c r="I72" s="17">
        <f t="shared" si="2"/>
        <v>10.328571428571427</v>
      </c>
      <c r="J72" s="17">
        <f t="shared" si="2"/>
        <v>10.328571428571427</v>
      </c>
      <c r="K72" s="98"/>
      <c r="L72" s="98"/>
      <c r="M72" s="98"/>
      <c r="N72" s="98"/>
      <c r="O72" s="98"/>
      <c r="P72" s="17">
        <v>72.3</v>
      </c>
    </row>
    <row r="73" spans="2:16">
      <c r="B73" s="206" t="s">
        <v>240</v>
      </c>
      <c r="C73" s="207"/>
      <c r="D73" s="207"/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7"/>
    </row>
    <row r="74" spans="2:16">
      <c r="C74" s="18"/>
    </row>
    <row r="76" spans="2:16" ht="21">
      <c r="B76" s="106" t="s">
        <v>44</v>
      </c>
      <c r="D76" s="12"/>
    </row>
    <row r="78" spans="2:16">
      <c r="B78" s="139" t="s">
        <v>246</v>
      </c>
      <c r="C78" s="140"/>
      <c r="D78" s="140"/>
      <c r="E78" s="140"/>
      <c r="F78" s="140"/>
      <c r="G78" s="140"/>
      <c r="H78" s="140"/>
      <c r="I78" s="140"/>
      <c r="J78" s="140"/>
      <c r="K78" s="141"/>
      <c r="L78" s="19"/>
      <c r="M78" s="19"/>
      <c r="N78" s="19"/>
    </row>
    <row r="79" spans="2:16">
      <c r="B79" s="142"/>
      <c r="C79" s="117"/>
      <c r="D79" s="117"/>
      <c r="E79" s="117"/>
      <c r="F79" s="117"/>
      <c r="G79" s="117"/>
      <c r="H79" s="117"/>
      <c r="I79" s="117"/>
      <c r="J79" s="117"/>
      <c r="K79" s="143"/>
      <c r="L79" s="19"/>
      <c r="M79" s="19"/>
      <c r="N79" s="19"/>
    </row>
    <row r="80" spans="2:16">
      <c r="B80" s="142"/>
      <c r="C80" s="117"/>
      <c r="D80" s="117"/>
      <c r="E80" s="117"/>
      <c r="F80" s="117"/>
      <c r="G80" s="117"/>
      <c r="H80" s="117"/>
      <c r="I80" s="117"/>
      <c r="J80" s="117"/>
      <c r="K80" s="143"/>
      <c r="L80" s="19"/>
      <c r="M80" s="19"/>
      <c r="N80" s="19"/>
    </row>
    <row r="81" spans="2:14">
      <c r="B81" s="142"/>
      <c r="C81" s="117"/>
      <c r="D81" s="117"/>
      <c r="E81" s="117"/>
      <c r="F81" s="117"/>
      <c r="G81" s="117"/>
      <c r="H81" s="117"/>
      <c r="I81" s="117"/>
      <c r="J81" s="117"/>
      <c r="K81" s="143"/>
      <c r="L81" s="19"/>
      <c r="M81" s="19"/>
      <c r="N81" s="19"/>
    </row>
    <row r="82" spans="2:14">
      <c r="B82" s="142"/>
      <c r="C82" s="117"/>
      <c r="D82" s="117"/>
      <c r="E82" s="117"/>
      <c r="F82" s="117"/>
      <c r="G82" s="117"/>
      <c r="H82" s="117"/>
      <c r="I82" s="117"/>
      <c r="J82" s="117"/>
      <c r="K82" s="143"/>
      <c r="L82" s="19"/>
      <c r="M82" s="19"/>
      <c r="N82" s="19"/>
    </row>
    <row r="83" spans="2:14">
      <c r="B83" s="142"/>
      <c r="C83" s="117"/>
      <c r="D83" s="117"/>
      <c r="E83" s="117"/>
      <c r="F83" s="117"/>
      <c r="G83" s="117"/>
      <c r="H83" s="117"/>
      <c r="I83" s="117"/>
      <c r="J83" s="117"/>
      <c r="K83" s="143"/>
      <c r="L83" s="19"/>
      <c r="M83" s="19"/>
      <c r="N83" s="19"/>
    </row>
    <row r="84" spans="2:14">
      <c r="B84" s="144"/>
      <c r="C84" s="145"/>
      <c r="D84" s="145"/>
      <c r="E84" s="145"/>
      <c r="F84" s="145"/>
      <c r="G84" s="145"/>
      <c r="H84" s="145"/>
      <c r="I84" s="145"/>
      <c r="J84" s="145"/>
      <c r="K84" s="146"/>
      <c r="L84" s="19"/>
      <c r="M84" s="19"/>
      <c r="N84" s="19"/>
    </row>
  </sheetData>
  <mergeCells count="7">
    <mergeCell ref="B69:B70"/>
    <mergeCell ref="B71:B72"/>
    <mergeCell ref="B2:C2"/>
    <mergeCell ref="B78:K84"/>
    <mergeCell ref="B73:O73"/>
    <mergeCell ref="D67:P67"/>
    <mergeCell ref="D66:J66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R66"/>
  <sheetViews>
    <sheetView zoomScale="75" zoomScaleNormal="75" workbookViewId="0">
      <selection activeCell="V57" sqref="V57"/>
    </sheetView>
  </sheetViews>
  <sheetFormatPr defaultRowHeight="15"/>
  <cols>
    <col min="1" max="1" width="6.42578125" style="9" customWidth="1"/>
    <col min="2" max="2" width="21.7109375" style="9" customWidth="1"/>
    <col min="3" max="16384" width="9.140625" style="9"/>
  </cols>
  <sheetData>
    <row r="2" spans="2:11" ht="31.5">
      <c r="B2" s="73" t="s">
        <v>13</v>
      </c>
      <c r="D2" s="8"/>
    </row>
    <row r="4" spans="2:11" ht="18.75">
      <c r="B4" s="25" t="str">
        <f>'1_Cover_Sheet'!B4</f>
        <v>Q3 2013-2014 (October 2013 to December 2013)</v>
      </c>
      <c r="D4" s="11"/>
    </row>
    <row r="6" spans="2:11" ht="21">
      <c r="B6" s="102" t="s">
        <v>228</v>
      </c>
      <c r="D6" s="12"/>
    </row>
    <row r="8" spans="2:11" ht="15.75">
      <c r="B8" s="66" t="s">
        <v>234</v>
      </c>
      <c r="C8" s="66"/>
      <c r="D8" s="66"/>
      <c r="E8" s="66"/>
      <c r="F8" s="66"/>
      <c r="G8" s="66"/>
      <c r="H8" s="66"/>
      <c r="I8" s="66"/>
      <c r="J8" s="66"/>
      <c r="K8" s="67"/>
    </row>
    <row r="9" spans="2:11" ht="15.75">
      <c r="B9" s="66" t="s">
        <v>77</v>
      </c>
      <c r="C9" s="66"/>
      <c r="D9" s="66"/>
      <c r="E9" s="66"/>
      <c r="F9" s="66"/>
      <c r="G9" s="66"/>
      <c r="H9" s="66"/>
      <c r="I9" s="66"/>
      <c r="J9" s="66"/>
      <c r="K9" s="67"/>
    </row>
    <row r="10" spans="2:11" ht="15.75">
      <c r="B10" s="66" t="s">
        <v>78</v>
      </c>
      <c r="C10" s="66"/>
      <c r="D10" s="66"/>
      <c r="E10" s="66"/>
      <c r="F10" s="66"/>
      <c r="G10" s="66"/>
      <c r="H10" s="66"/>
      <c r="I10" s="66"/>
      <c r="J10" s="66"/>
      <c r="K10" s="67"/>
    </row>
    <row r="11" spans="2:11" ht="15.75">
      <c r="B11" s="66" t="s">
        <v>79</v>
      </c>
      <c r="C11" s="66"/>
      <c r="D11" s="66"/>
      <c r="E11" s="66"/>
      <c r="F11" s="66"/>
      <c r="G11" s="66"/>
      <c r="H11" s="66"/>
      <c r="I11" s="66"/>
      <c r="J11" s="66"/>
      <c r="K11" s="67"/>
    </row>
    <row r="12" spans="2:11" ht="15.75">
      <c r="B12" s="66" t="s">
        <v>80</v>
      </c>
      <c r="C12" s="66"/>
      <c r="D12" s="66"/>
      <c r="E12" s="66"/>
      <c r="F12" s="66"/>
      <c r="G12" s="66"/>
      <c r="H12" s="66"/>
      <c r="I12" s="66"/>
      <c r="J12" s="66"/>
      <c r="K12" s="67"/>
    </row>
    <row r="13" spans="2:11" ht="15.75">
      <c r="B13" s="66" t="s">
        <v>81</v>
      </c>
      <c r="C13" s="66"/>
      <c r="D13" s="66"/>
      <c r="E13" s="66"/>
      <c r="F13" s="66"/>
      <c r="G13" s="66"/>
      <c r="H13" s="66"/>
      <c r="I13" s="66"/>
      <c r="J13" s="66"/>
      <c r="K13" s="67"/>
    </row>
    <row r="15" spans="2:11" ht="21">
      <c r="K15" s="102" t="s">
        <v>25</v>
      </c>
    </row>
    <row r="17" spans="2:18" ht="15.75">
      <c r="K17" s="20" t="s">
        <v>84</v>
      </c>
      <c r="L17" s="20"/>
      <c r="M17" s="20"/>
      <c r="N17" s="20"/>
      <c r="O17" s="20"/>
      <c r="P17" s="20"/>
      <c r="Q17" s="20"/>
      <c r="R17" s="20"/>
    </row>
    <row r="18" spans="2:18" ht="15.75">
      <c r="K18" s="20" t="s">
        <v>85</v>
      </c>
      <c r="L18" s="20"/>
      <c r="M18" s="20"/>
      <c r="N18" s="20"/>
      <c r="O18" s="20"/>
      <c r="P18" s="20"/>
      <c r="Q18" s="20"/>
      <c r="R18" s="20"/>
    </row>
    <row r="19" spans="2:18" ht="15.75">
      <c r="K19" s="20"/>
      <c r="L19" s="20"/>
      <c r="M19" s="20"/>
      <c r="N19" s="20"/>
      <c r="O19" s="20"/>
      <c r="P19" s="20"/>
      <c r="Q19" s="20"/>
      <c r="R19" s="20"/>
    </row>
    <row r="20" spans="2:18" ht="15.75">
      <c r="K20" s="20" t="s">
        <v>86</v>
      </c>
      <c r="L20" s="20"/>
      <c r="M20" s="20"/>
      <c r="N20" s="20"/>
      <c r="O20" s="20"/>
      <c r="P20" s="20"/>
      <c r="Q20" s="20"/>
      <c r="R20" s="20"/>
    </row>
    <row r="21" spans="2:18" ht="15.75">
      <c r="K21" s="20" t="s">
        <v>87</v>
      </c>
      <c r="L21" s="20"/>
      <c r="M21" s="20"/>
      <c r="N21" s="20"/>
      <c r="O21" s="20"/>
      <c r="P21" s="20"/>
      <c r="Q21" s="20"/>
      <c r="R21" s="20"/>
    </row>
    <row r="22" spans="2:18" ht="15.75">
      <c r="K22" s="20" t="s">
        <v>88</v>
      </c>
      <c r="L22" s="20"/>
      <c r="M22" s="20"/>
      <c r="N22" s="20"/>
      <c r="O22" s="20"/>
      <c r="P22" s="20"/>
      <c r="Q22" s="20"/>
      <c r="R22" s="20"/>
    </row>
    <row r="23" spans="2:18" ht="15.75">
      <c r="K23" s="20" t="s">
        <v>89</v>
      </c>
      <c r="L23" s="20"/>
      <c r="M23" s="20"/>
      <c r="N23" s="20"/>
      <c r="O23" s="20"/>
      <c r="P23" s="20"/>
      <c r="Q23" s="20"/>
      <c r="R23" s="20"/>
    </row>
    <row r="24" spans="2:18" ht="15.75">
      <c r="K24" s="20"/>
      <c r="L24" s="20"/>
      <c r="M24" s="20"/>
      <c r="N24" s="20"/>
      <c r="O24" s="20"/>
      <c r="P24" s="20"/>
      <c r="Q24" s="20"/>
      <c r="R24" s="20"/>
    </row>
    <row r="25" spans="2:18" ht="15.75">
      <c r="K25" s="20" t="s">
        <v>90</v>
      </c>
      <c r="L25" s="20"/>
      <c r="M25" s="20"/>
      <c r="N25" s="20"/>
      <c r="O25" s="20"/>
      <c r="P25" s="20"/>
      <c r="Q25" s="20"/>
      <c r="R25" s="20"/>
    </row>
    <row r="26" spans="2:18" ht="15.75">
      <c r="K26" s="20" t="s">
        <v>91</v>
      </c>
      <c r="L26" s="20"/>
      <c r="M26" s="20"/>
      <c r="N26" s="20"/>
      <c r="O26" s="20"/>
      <c r="P26" s="20"/>
      <c r="Q26" s="20"/>
      <c r="R26" s="20"/>
    </row>
    <row r="27" spans="2:18" ht="15.75">
      <c r="K27" s="20" t="s">
        <v>224</v>
      </c>
      <c r="L27" s="20"/>
      <c r="M27" s="20"/>
      <c r="N27" s="20"/>
      <c r="O27" s="20"/>
      <c r="P27" s="20"/>
      <c r="Q27" s="20"/>
      <c r="R27" s="20"/>
    </row>
    <row r="28" spans="2:18" ht="15.75">
      <c r="K28" s="20" t="s">
        <v>225</v>
      </c>
      <c r="L28" s="20"/>
      <c r="M28" s="20"/>
      <c r="N28" s="20"/>
      <c r="O28" s="20"/>
      <c r="P28" s="20"/>
      <c r="Q28" s="20"/>
      <c r="R28" s="20"/>
    </row>
    <row r="29" spans="2:18" ht="15.75">
      <c r="K29" s="20" t="s">
        <v>92</v>
      </c>
      <c r="L29" s="20"/>
      <c r="M29" s="20"/>
      <c r="N29" s="20"/>
      <c r="O29" s="20"/>
      <c r="P29" s="20"/>
      <c r="Q29" s="20"/>
      <c r="R29" s="20"/>
    </row>
    <row r="30" spans="2:18" ht="15.75">
      <c r="K30" s="20" t="s">
        <v>93</v>
      </c>
      <c r="L30" s="20"/>
      <c r="M30" s="20"/>
      <c r="N30" s="20"/>
      <c r="O30" s="20"/>
      <c r="P30" s="20"/>
      <c r="Q30" s="20"/>
      <c r="R30" s="20"/>
    </row>
    <row r="31" spans="2:18" ht="15.75">
      <c r="K31" s="20"/>
      <c r="L31" s="20"/>
      <c r="M31" s="20"/>
      <c r="N31" s="20"/>
      <c r="O31" s="20"/>
      <c r="P31" s="20"/>
      <c r="Q31" s="20"/>
      <c r="R31" s="20"/>
    </row>
    <row r="32" spans="2:18" ht="21">
      <c r="B32" s="102" t="s">
        <v>42</v>
      </c>
    </row>
    <row r="33" spans="2:4" ht="21">
      <c r="B33" s="21"/>
    </row>
    <row r="34" spans="2:4" ht="18.75">
      <c r="D34" s="12"/>
    </row>
    <row r="51" spans="2:15" ht="21">
      <c r="B51" s="102" t="s">
        <v>43</v>
      </c>
      <c r="D51" s="12"/>
    </row>
    <row r="52" spans="2:15" ht="18.75">
      <c r="D52" s="12"/>
    </row>
    <row r="53" spans="2:15">
      <c r="B53" s="14"/>
      <c r="C53" s="68">
        <v>41365</v>
      </c>
      <c r="D53" s="68">
        <v>41395</v>
      </c>
      <c r="E53" s="68">
        <v>41426</v>
      </c>
      <c r="F53" s="68">
        <v>41456</v>
      </c>
      <c r="G53" s="68">
        <v>41487</v>
      </c>
      <c r="H53" s="68">
        <v>41518</v>
      </c>
      <c r="I53" s="68">
        <v>41548</v>
      </c>
      <c r="J53" s="68">
        <v>41579</v>
      </c>
      <c r="K53" s="68">
        <v>41609</v>
      </c>
      <c r="L53" s="68">
        <v>41640</v>
      </c>
      <c r="M53" s="69">
        <v>41671</v>
      </c>
      <c r="N53" s="68">
        <v>41699</v>
      </c>
      <c r="O53" s="40"/>
    </row>
    <row r="54" spans="2:15" ht="33" customHeight="1">
      <c r="B54" s="70" t="s">
        <v>94</v>
      </c>
      <c r="C54" s="71">
        <v>298.45</v>
      </c>
      <c r="D54" s="71">
        <v>174.96</v>
      </c>
      <c r="E54" s="71">
        <v>193.84</v>
      </c>
      <c r="F54" s="71">
        <v>217.5</v>
      </c>
      <c r="G54" s="71">
        <v>207.38</v>
      </c>
      <c r="H54" s="71">
        <v>231.53</v>
      </c>
      <c r="I54" s="71">
        <v>359.62</v>
      </c>
      <c r="J54" s="71">
        <v>388.15</v>
      </c>
      <c r="K54" s="71">
        <v>348.36</v>
      </c>
      <c r="L54" s="15"/>
      <c r="M54" s="39"/>
      <c r="N54" s="15"/>
      <c r="O54" s="41"/>
    </row>
    <row r="55" spans="2:15" ht="45">
      <c r="B55" s="70" t="s">
        <v>95</v>
      </c>
      <c r="C55" s="71">
        <f>IF(C54="","",C54)</f>
        <v>298.45</v>
      </c>
      <c r="D55" s="71">
        <f t="shared" ref="D55:J55" si="0">IF(D54="","",C55+D54)</f>
        <v>473.40999999999997</v>
      </c>
      <c r="E55" s="71">
        <f t="shared" si="0"/>
        <v>667.25</v>
      </c>
      <c r="F55" s="71">
        <f t="shared" si="0"/>
        <v>884.75</v>
      </c>
      <c r="G55" s="71">
        <f t="shared" si="0"/>
        <v>1092.1300000000001</v>
      </c>
      <c r="H55" s="71">
        <f t="shared" si="0"/>
        <v>1323.66</v>
      </c>
      <c r="I55" s="71">
        <f t="shared" si="0"/>
        <v>1683.2800000000002</v>
      </c>
      <c r="J55" s="71">
        <f t="shared" si="0"/>
        <v>2071.4300000000003</v>
      </c>
      <c r="K55" s="71">
        <f>IF(K54="","",J55+K54)</f>
        <v>2419.7900000000004</v>
      </c>
      <c r="L55" s="15" t="str">
        <f t="shared" ref="L55:N55" si="1">IF(L54="","",K55+L54)</f>
        <v/>
      </c>
      <c r="M55" s="39" t="str">
        <f t="shared" si="1"/>
        <v/>
      </c>
      <c r="N55" s="15" t="str">
        <f t="shared" si="1"/>
        <v/>
      </c>
      <c r="O55" s="41"/>
    </row>
    <row r="58" spans="2:15" ht="21">
      <c r="B58" s="102" t="s">
        <v>44</v>
      </c>
      <c r="D58" s="12"/>
    </row>
    <row r="60" spans="2:15" ht="15" customHeight="1">
      <c r="B60" s="113" t="s">
        <v>244</v>
      </c>
      <c r="C60" s="114"/>
      <c r="D60" s="114"/>
      <c r="E60" s="114"/>
      <c r="F60" s="114"/>
      <c r="G60" s="114"/>
      <c r="H60" s="114"/>
      <c r="I60" s="114"/>
      <c r="J60" s="114"/>
      <c r="K60" s="115"/>
      <c r="L60" s="19"/>
      <c r="M60" s="19"/>
      <c r="N60" s="19"/>
    </row>
    <row r="61" spans="2:15" ht="15" customHeight="1">
      <c r="B61" s="116"/>
      <c r="C61" s="117"/>
      <c r="D61" s="117"/>
      <c r="E61" s="117"/>
      <c r="F61" s="117"/>
      <c r="G61" s="117"/>
      <c r="H61" s="117"/>
      <c r="I61" s="117"/>
      <c r="J61" s="117"/>
      <c r="K61" s="118"/>
      <c r="L61" s="19"/>
      <c r="M61" s="19"/>
      <c r="N61" s="19"/>
    </row>
    <row r="62" spans="2:15" ht="15" customHeight="1">
      <c r="B62" s="116"/>
      <c r="C62" s="117"/>
      <c r="D62" s="117"/>
      <c r="E62" s="117"/>
      <c r="F62" s="117"/>
      <c r="G62" s="117"/>
      <c r="H62" s="117"/>
      <c r="I62" s="117"/>
      <c r="J62" s="117"/>
      <c r="K62" s="118"/>
      <c r="L62" s="19"/>
      <c r="M62" s="19"/>
      <c r="N62" s="19"/>
    </row>
    <row r="63" spans="2:15" ht="15" customHeight="1">
      <c r="B63" s="116"/>
      <c r="C63" s="117"/>
      <c r="D63" s="117"/>
      <c r="E63" s="117"/>
      <c r="F63" s="117"/>
      <c r="G63" s="117"/>
      <c r="H63" s="117"/>
      <c r="I63" s="117"/>
      <c r="J63" s="117"/>
      <c r="K63" s="118"/>
      <c r="L63" s="19"/>
      <c r="M63" s="19"/>
      <c r="N63" s="19"/>
    </row>
    <row r="64" spans="2:15" ht="15" customHeight="1">
      <c r="B64" s="116"/>
      <c r="C64" s="117"/>
      <c r="D64" s="117"/>
      <c r="E64" s="117"/>
      <c r="F64" s="117"/>
      <c r="G64" s="117"/>
      <c r="H64" s="117"/>
      <c r="I64" s="117"/>
      <c r="J64" s="117"/>
      <c r="K64" s="118"/>
      <c r="L64" s="19"/>
      <c r="M64" s="19"/>
      <c r="N64" s="19"/>
    </row>
    <row r="65" spans="2:14" ht="15" customHeight="1">
      <c r="B65" s="116"/>
      <c r="C65" s="117"/>
      <c r="D65" s="117"/>
      <c r="E65" s="117"/>
      <c r="F65" s="117"/>
      <c r="G65" s="117"/>
      <c r="H65" s="117"/>
      <c r="I65" s="117"/>
      <c r="J65" s="117"/>
      <c r="K65" s="118"/>
      <c r="L65" s="19"/>
      <c r="M65" s="19"/>
      <c r="N65" s="19"/>
    </row>
    <row r="66" spans="2:14" ht="15" customHeight="1">
      <c r="B66" s="119"/>
      <c r="C66" s="120"/>
      <c r="D66" s="120"/>
      <c r="E66" s="120"/>
      <c r="F66" s="120"/>
      <c r="G66" s="120"/>
      <c r="H66" s="120"/>
      <c r="I66" s="120"/>
      <c r="J66" s="120"/>
      <c r="K66" s="121"/>
      <c r="L66" s="19"/>
      <c r="M66" s="19"/>
      <c r="N66" s="19"/>
    </row>
  </sheetData>
  <mergeCells count="1">
    <mergeCell ref="B60:K66"/>
  </mergeCells>
  <phoneticPr fontId="7" type="noConversion"/>
  <pageMargins left="0.70866141732283472" right="0.70866141732283472" top="0.74803149606299213" bottom="0.74803149606299213" header="0.31496062992125984" footer="0.31496062992125984"/>
  <pageSetup paperSize="0" scale="5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2:H103"/>
  <sheetViews>
    <sheetView topLeftCell="A34" workbookViewId="0">
      <selection activeCell="C24" sqref="C24"/>
    </sheetView>
  </sheetViews>
  <sheetFormatPr defaultRowHeight="15"/>
  <cols>
    <col min="1" max="1" width="9.140625" style="1"/>
    <col min="2" max="2" width="26.5703125" style="1" customWidth="1"/>
    <col min="3" max="3" width="9" style="1" bestFit="1" customWidth="1"/>
    <col min="4" max="4" width="9.140625" style="1"/>
    <col min="5" max="5" width="27.85546875" style="1" bestFit="1" customWidth="1"/>
    <col min="6" max="6" width="22.5703125" style="1" bestFit="1" customWidth="1"/>
    <col min="7" max="7" width="16.140625" style="1" bestFit="1" customWidth="1"/>
    <col min="8" max="16384" width="9.140625" style="1"/>
  </cols>
  <sheetData>
    <row r="2" spans="2:4">
      <c r="B2" s="2" t="s">
        <v>11</v>
      </c>
    </row>
    <row r="4" spans="2:4">
      <c r="B4" s="1" t="s">
        <v>21</v>
      </c>
    </row>
    <row r="5" spans="2:4">
      <c r="B5" s="1" t="s">
        <v>22</v>
      </c>
      <c r="C5" s="1" t="s">
        <v>23</v>
      </c>
      <c r="D5" s="3"/>
    </row>
    <row r="6" spans="2:4">
      <c r="B6" s="3">
        <v>50</v>
      </c>
      <c r="C6" s="3">
        <v>-10.823839999999999</v>
      </c>
      <c r="D6" s="3"/>
    </row>
    <row r="7" spans="2:4">
      <c r="B7" s="3">
        <v>40</v>
      </c>
      <c r="C7" s="3">
        <v>-6.3878399999999989</v>
      </c>
      <c r="D7" s="3"/>
    </row>
    <row r="8" spans="2:4">
      <c r="B8" s="3">
        <v>20</v>
      </c>
      <c r="C8" s="3">
        <v>2.4841600000000006</v>
      </c>
    </row>
    <row r="9" spans="2:4">
      <c r="B9" s="3">
        <v>10</v>
      </c>
      <c r="C9" s="3">
        <v>6.920160000000001</v>
      </c>
    </row>
    <row r="10" spans="2:4">
      <c r="B10" s="3">
        <v>0</v>
      </c>
      <c r="C10" s="3">
        <v>11.356160000000001</v>
      </c>
    </row>
    <row r="11" spans="2:4">
      <c r="B11" s="3">
        <v>-10</v>
      </c>
      <c r="C11" s="3">
        <v>15.792160000000001</v>
      </c>
    </row>
    <row r="12" spans="2:4">
      <c r="B12" s="3">
        <v>-20</v>
      </c>
      <c r="C12" s="3">
        <v>20.228159999999999</v>
      </c>
    </row>
    <row r="13" spans="2:4">
      <c r="B13" s="3">
        <v>-30</v>
      </c>
      <c r="C13" s="3">
        <v>23.3</v>
      </c>
    </row>
    <row r="14" spans="2:4">
      <c r="B14" s="3">
        <v>-40</v>
      </c>
      <c r="C14" s="3">
        <v>23.3</v>
      </c>
    </row>
    <row r="15" spans="2:4">
      <c r="B15" s="3">
        <v>-50</v>
      </c>
      <c r="C15" s="3">
        <v>23.3</v>
      </c>
    </row>
    <row r="16" spans="2:4">
      <c r="B16" s="3">
        <v>-60</v>
      </c>
      <c r="C16" s="3">
        <v>23.3</v>
      </c>
    </row>
    <row r="17" spans="2:3">
      <c r="B17" s="3">
        <v>-70</v>
      </c>
      <c r="C17" s="3">
        <v>23.3</v>
      </c>
    </row>
    <row r="18" spans="2:3">
      <c r="B18" s="3">
        <v>-80</v>
      </c>
      <c r="C18" s="3">
        <v>23.3</v>
      </c>
    </row>
    <row r="20" spans="2:3">
      <c r="B20" s="2" t="s">
        <v>12</v>
      </c>
    </row>
    <row r="22" spans="2:3">
      <c r="B22" s="1" t="s">
        <v>21</v>
      </c>
    </row>
    <row r="23" spans="2:3">
      <c r="B23" s="46" t="s">
        <v>226</v>
      </c>
      <c r="C23" s="46" t="s">
        <v>23</v>
      </c>
    </row>
    <row r="24" spans="2:3">
      <c r="B24" s="3">
        <v>-25</v>
      </c>
      <c r="C24" s="3">
        <v>-7</v>
      </c>
    </row>
    <row r="25" spans="2:3">
      <c r="B25" s="3">
        <f>C25/0.45</f>
        <v>-15.555555555555555</v>
      </c>
      <c r="C25" s="3">
        <v>-7</v>
      </c>
    </row>
    <row r="26" spans="2:3">
      <c r="B26" s="3">
        <v>0</v>
      </c>
      <c r="C26" s="3">
        <v>0</v>
      </c>
    </row>
    <row r="27" spans="2:3">
      <c r="B27" s="3">
        <f>C27/0.45</f>
        <v>15.555555555555555</v>
      </c>
      <c r="C27" s="3">
        <v>7</v>
      </c>
    </row>
    <row r="28" spans="2:3">
      <c r="B28" s="3">
        <v>25</v>
      </c>
      <c r="C28" s="3">
        <v>7</v>
      </c>
    </row>
    <row r="30" spans="2:3">
      <c r="B30" s="2" t="s">
        <v>76</v>
      </c>
    </row>
    <row r="32" spans="2:3">
      <c r="B32" s="1" t="s">
        <v>21</v>
      </c>
    </row>
    <row r="33" spans="2:5">
      <c r="B33" s="1" t="s">
        <v>22</v>
      </c>
      <c r="C33" s="1" t="s">
        <v>23</v>
      </c>
    </row>
    <row r="34" spans="2:5">
      <c r="B34" s="3">
        <v>-10</v>
      </c>
      <c r="C34" s="3">
        <v>3.7</v>
      </c>
    </row>
    <row r="35" spans="2:5">
      <c r="B35" s="3">
        <v>-5</v>
      </c>
      <c r="C35" s="3">
        <v>3.7</v>
      </c>
      <c r="E35" s="1">
        <f>7.2*0.45</f>
        <v>3.24</v>
      </c>
    </row>
    <row r="36" spans="2:5">
      <c r="B36" s="3">
        <v>-2.5</v>
      </c>
      <c r="C36" s="3">
        <v>3.7</v>
      </c>
    </row>
    <row r="37" spans="2:5">
      <c r="B37" s="3">
        <v>0</v>
      </c>
      <c r="C37" s="3">
        <v>3.7</v>
      </c>
    </row>
    <row r="38" spans="2:5">
      <c r="B38" s="3">
        <v>2.5</v>
      </c>
      <c r="C38" s="3">
        <v>2.35</v>
      </c>
    </row>
    <row r="39" spans="2:5">
      <c r="B39" s="3">
        <v>5</v>
      </c>
      <c r="C39" s="3">
        <v>1</v>
      </c>
    </row>
    <row r="40" spans="2:5">
      <c r="B40" s="3">
        <v>7.5</v>
      </c>
      <c r="C40" s="3">
        <v>-0.1</v>
      </c>
    </row>
    <row r="41" spans="2:5">
      <c r="B41" s="3">
        <v>10</v>
      </c>
      <c r="C41" s="3">
        <v>-1.2</v>
      </c>
    </row>
    <row r="43" spans="2:5">
      <c r="B43" s="2" t="s">
        <v>82</v>
      </c>
    </row>
    <row r="45" spans="2:5">
      <c r="B45" s="1" t="s">
        <v>21</v>
      </c>
    </row>
    <row r="46" spans="2:5">
      <c r="B46" s="1" t="s">
        <v>83</v>
      </c>
      <c r="C46" s="1" t="s">
        <v>23</v>
      </c>
    </row>
    <row r="47" spans="2:5">
      <c r="B47" s="4">
        <v>0</v>
      </c>
      <c r="C47" s="3">
        <v>0</v>
      </c>
    </row>
    <row r="48" spans="2:5">
      <c r="B48" s="4">
        <v>500</v>
      </c>
      <c r="C48" s="3">
        <v>0</v>
      </c>
    </row>
    <row r="49" spans="2:8">
      <c r="B49" s="4">
        <v>1000</v>
      </c>
      <c r="C49" s="3">
        <v>0</v>
      </c>
    </row>
    <row r="50" spans="2:8">
      <c r="B50" s="4">
        <v>1500</v>
      </c>
      <c r="C50" s="3">
        <v>0</v>
      </c>
    </row>
    <row r="51" spans="2:8">
      <c r="B51" s="4">
        <v>2000</v>
      </c>
      <c r="C51" s="3">
        <v>0</v>
      </c>
    </row>
    <row r="52" spans="2:8">
      <c r="B52" s="4">
        <v>2500</v>
      </c>
      <c r="C52" s="3">
        <v>0</v>
      </c>
    </row>
    <row r="53" spans="2:8">
      <c r="B53" s="4">
        <v>2917</v>
      </c>
      <c r="C53" s="3">
        <v>0</v>
      </c>
    </row>
    <row r="54" spans="2:8">
      <c r="B54" s="4">
        <v>3500</v>
      </c>
      <c r="C54" s="3">
        <v>-0.73982700000000001</v>
      </c>
    </row>
    <row r="55" spans="2:8">
      <c r="B55" s="4">
        <v>4000</v>
      </c>
      <c r="C55" s="3">
        <v>-1.3743270000000001</v>
      </c>
    </row>
    <row r="56" spans="2:8">
      <c r="B56" s="4">
        <v>4500</v>
      </c>
      <c r="C56" s="3">
        <v>-2.0088270000000001</v>
      </c>
    </row>
    <row r="58" spans="2:8">
      <c r="B58" s="2" t="s">
        <v>14</v>
      </c>
    </row>
    <row r="60" spans="2:8">
      <c r="B60" s="1" t="s">
        <v>21</v>
      </c>
    </row>
    <row r="62" spans="2:8">
      <c r="B62" s="1" t="s">
        <v>99</v>
      </c>
      <c r="F62" s="1" t="s">
        <v>103</v>
      </c>
    </row>
    <row r="63" spans="2:8">
      <c r="B63" s="1" t="s">
        <v>100</v>
      </c>
      <c r="C63" s="7">
        <v>0</v>
      </c>
      <c r="D63" s="4">
        <v>1500</v>
      </c>
      <c r="F63" s="1" t="s">
        <v>100</v>
      </c>
      <c r="G63" s="5">
        <v>0</v>
      </c>
      <c r="H63" s="4">
        <v>4000</v>
      </c>
    </row>
    <row r="64" spans="2:8">
      <c r="B64" s="1" t="s">
        <v>101</v>
      </c>
      <c r="C64" s="7">
        <v>0.05</v>
      </c>
      <c r="D64" s="4">
        <v>-3500</v>
      </c>
      <c r="F64" s="1" t="s">
        <v>101</v>
      </c>
      <c r="G64" s="5">
        <v>1.5</v>
      </c>
      <c r="H64" s="4">
        <v>4000</v>
      </c>
    </row>
    <row r="65" spans="2:8">
      <c r="B65" s="1" t="s">
        <v>101</v>
      </c>
      <c r="C65" s="7">
        <v>0.75666999999999995</v>
      </c>
      <c r="D65" s="4">
        <v>-30000</v>
      </c>
      <c r="F65" s="1" t="s">
        <v>101</v>
      </c>
      <c r="G65" s="5">
        <v>2.8</v>
      </c>
      <c r="H65" s="4">
        <v>0</v>
      </c>
    </row>
    <row r="66" spans="2:8">
      <c r="B66" s="1" t="s">
        <v>102</v>
      </c>
      <c r="C66" s="7">
        <v>1</v>
      </c>
      <c r="D66" s="4">
        <v>-30000</v>
      </c>
      <c r="F66" s="1" t="s">
        <v>102</v>
      </c>
      <c r="G66" s="5">
        <v>15</v>
      </c>
      <c r="H66" s="4">
        <v>-30000</v>
      </c>
    </row>
    <row r="67" spans="2:8">
      <c r="D67" s="6"/>
      <c r="F67" s="1" t="s">
        <v>102</v>
      </c>
      <c r="G67" s="5">
        <v>30</v>
      </c>
      <c r="H67" s="4">
        <v>-30000</v>
      </c>
    </row>
    <row r="70" spans="2:8">
      <c r="B70" s="2" t="s">
        <v>149</v>
      </c>
    </row>
    <row r="72" spans="2:8">
      <c r="B72" s="1" t="s">
        <v>21</v>
      </c>
    </row>
    <row r="74" spans="2:8">
      <c r="B74" s="1" t="s">
        <v>154</v>
      </c>
      <c r="F74" s="1" t="s">
        <v>156</v>
      </c>
    </row>
    <row r="75" spans="2:8">
      <c r="B75" s="1" t="s">
        <v>155</v>
      </c>
      <c r="C75" s="1" t="s">
        <v>23</v>
      </c>
      <c r="F75" s="1" t="s">
        <v>155</v>
      </c>
      <c r="G75" s="1" t="s">
        <v>23</v>
      </c>
    </row>
    <row r="76" spans="2:8">
      <c r="B76" s="1">
        <v>0</v>
      </c>
      <c r="C76" s="3">
        <v>10</v>
      </c>
      <c r="F76" s="1">
        <v>0</v>
      </c>
      <c r="G76" s="3">
        <v>10</v>
      </c>
    </row>
    <row r="77" spans="2:8">
      <c r="B77" s="1">
        <v>2</v>
      </c>
      <c r="C77" s="3">
        <v>8.21129</v>
      </c>
      <c r="F77" s="1">
        <v>2</v>
      </c>
      <c r="G77" s="3">
        <v>8.75</v>
      </c>
    </row>
    <row r="78" spans="2:8">
      <c r="B78" s="1">
        <v>4</v>
      </c>
      <c r="C78" s="3">
        <v>5.97818</v>
      </c>
      <c r="F78" s="1">
        <v>4</v>
      </c>
      <c r="G78" s="3">
        <v>7.5</v>
      </c>
    </row>
    <row r="79" spans="2:8">
      <c r="B79" s="1">
        <v>6</v>
      </c>
      <c r="C79" s="3">
        <v>3.7561800000000001</v>
      </c>
      <c r="F79" s="1">
        <v>6</v>
      </c>
      <c r="G79" s="3">
        <v>6.25</v>
      </c>
    </row>
    <row r="80" spans="2:8">
      <c r="B80" s="1">
        <v>8</v>
      </c>
      <c r="C80" s="3">
        <v>1.5341800000000001</v>
      </c>
      <c r="F80" s="1">
        <v>8</v>
      </c>
      <c r="G80" s="3">
        <v>5</v>
      </c>
    </row>
    <row r="81" spans="2:7">
      <c r="B81" s="1">
        <v>10</v>
      </c>
      <c r="C81" s="3">
        <v>-0.9</v>
      </c>
      <c r="F81" s="1">
        <v>10</v>
      </c>
      <c r="G81" s="3">
        <v>3.75</v>
      </c>
    </row>
    <row r="82" spans="2:7">
      <c r="B82" s="1">
        <v>12</v>
      </c>
      <c r="C82" s="3">
        <v>-1.5</v>
      </c>
      <c r="F82" s="1">
        <v>12</v>
      </c>
      <c r="G82" s="3">
        <v>2.5</v>
      </c>
    </row>
    <row r="83" spans="2:7">
      <c r="B83" s="1">
        <v>14</v>
      </c>
      <c r="C83" s="3">
        <v>-1.5</v>
      </c>
      <c r="F83" s="1">
        <v>14</v>
      </c>
      <c r="G83" s="3">
        <v>1.25</v>
      </c>
    </row>
    <row r="84" spans="2:7">
      <c r="F84" s="1">
        <v>16</v>
      </c>
      <c r="G84" s="3">
        <v>0</v>
      </c>
    </row>
    <row r="85" spans="2:7">
      <c r="F85" s="1">
        <v>18</v>
      </c>
      <c r="G85" s="3">
        <v>-1</v>
      </c>
    </row>
    <row r="86" spans="2:7">
      <c r="F86" s="1">
        <v>20</v>
      </c>
      <c r="G86" s="3">
        <v>-1</v>
      </c>
    </row>
    <row r="89" spans="2:7">
      <c r="B89" s="2" t="s">
        <v>15</v>
      </c>
    </row>
    <row r="91" spans="2:7">
      <c r="B91" s="1" t="s">
        <v>21</v>
      </c>
    </row>
    <row r="93" spans="2:7">
      <c r="B93" s="1" t="s">
        <v>182</v>
      </c>
      <c r="E93" s="1" t="s">
        <v>185</v>
      </c>
    </row>
    <row r="94" spans="2:7">
      <c r="B94" s="1" t="s">
        <v>183</v>
      </c>
      <c r="C94" s="1" t="s">
        <v>184</v>
      </c>
      <c r="E94" s="1" t="s">
        <v>186</v>
      </c>
      <c r="F94" s="1" t="s">
        <v>184</v>
      </c>
    </row>
    <row r="95" spans="2:7">
      <c r="B95" s="1">
        <v>-60</v>
      </c>
      <c r="C95" s="3">
        <v>1</v>
      </c>
      <c r="E95" s="3">
        <v>-12.2</v>
      </c>
      <c r="F95" s="3">
        <v>0.5</v>
      </c>
    </row>
    <row r="96" spans="2:7">
      <c r="B96" s="1">
        <v>-50</v>
      </c>
      <c r="C96" s="3">
        <v>1</v>
      </c>
      <c r="E96" s="3">
        <v>-6.2</v>
      </c>
      <c r="F96" s="3">
        <v>0.5</v>
      </c>
    </row>
    <row r="97" spans="2:6">
      <c r="B97" s="1">
        <v>-35</v>
      </c>
      <c r="C97" s="3">
        <v>0.7</v>
      </c>
      <c r="E97" s="3">
        <v>0</v>
      </c>
      <c r="F97" s="3">
        <v>0.27</v>
      </c>
    </row>
    <row r="98" spans="2:6">
      <c r="B98" s="1">
        <v>-15</v>
      </c>
      <c r="C98" s="3">
        <v>0.3</v>
      </c>
      <c r="E98" s="3">
        <v>6.2</v>
      </c>
      <c r="F98" s="3">
        <v>0</v>
      </c>
    </row>
    <row r="99" spans="2:6">
      <c r="B99" s="1">
        <v>0</v>
      </c>
      <c r="C99" s="3">
        <v>0</v>
      </c>
      <c r="E99" s="3">
        <v>12.2</v>
      </c>
      <c r="F99" s="3">
        <v>-0.27</v>
      </c>
    </row>
    <row r="100" spans="2:6">
      <c r="B100" s="1">
        <v>5</v>
      </c>
      <c r="C100" s="3">
        <v>-0.1</v>
      </c>
      <c r="E100" s="3">
        <v>18.2</v>
      </c>
      <c r="F100" s="3">
        <v>-0.5</v>
      </c>
    </row>
    <row r="101" spans="2:6">
      <c r="B101" s="1">
        <v>25</v>
      </c>
      <c r="C101" s="3">
        <v>-0.5</v>
      </c>
      <c r="E101" s="3">
        <v>24.2</v>
      </c>
      <c r="F101" s="3">
        <v>-0.5</v>
      </c>
    </row>
    <row r="102" spans="2:6">
      <c r="B102" s="1">
        <v>50</v>
      </c>
      <c r="C102" s="3">
        <v>-1</v>
      </c>
    </row>
    <row r="103" spans="2:6">
      <c r="B103" s="1">
        <v>60</v>
      </c>
      <c r="C103" s="3">
        <v>-1</v>
      </c>
    </row>
  </sheetData>
  <phoneticPr fontId="7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B79796030E0745AF0C5DD8AB7C9DB4" ma:contentTypeVersion="3" ma:contentTypeDescription="Create a new document." ma:contentTypeScope="" ma:versionID="9a3e1d7f288bcbf2a5030b15acffb71e">
  <xsd:schema xmlns:xsd="http://www.w3.org/2001/XMLSchema" xmlns:xs="http://www.w3.org/2001/XMLSchema" xmlns:p="http://schemas.microsoft.com/office/2006/metadata/properties" xmlns:ns2="faac5d55-1921-421f-aaab-07690666a227" targetNamespace="http://schemas.microsoft.com/office/2006/metadata/properties" ma:root="true" ma:fieldsID="1fc64e5b8d4eab27e6bd455c55b46aa4" ns2:_="">
    <xsd:import namespace="faac5d55-1921-421f-aaab-07690666a227"/>
    <xsd:element name="properties">
      <xsd:complexType>
        <xsd:sequence>
          <xsd:element name="documentManagement">
            <xsd:complexType>
              <xsd:all>
                <xsd:element ref="ns2:Original_x0020_Upload_x0020_Date" minOccurs="0"/>
                <xsd:element ref="ns2:Document_x0020_Own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c5d55-1921-421f-aaab-07690666a227" elementFormDefault="qualified">
    <xsd:import namespace="http://schemas.microsoft.com/office/2006/documentManagement/types"/>
    <xsd:import namespace="http://schemas.microsoft.com/office/infopath/2007/PartnerControls"/>
    <xsd:element name="Original_x0020_Upload_x0020_Date" ma:index="8" nillable="true" ma:displayName="Original Upload Date" ma:format="DateOnly" ma:internalName="Original_x0020_Upload_x0020_Date">
      <xsd:simpleType>
        <xsd:restriction base="dms:DateTime"/>
      </xsd:simpleType>
    </xsd:element>
    <xsd:element name="Document_x0020_Owner" ma:index="9" nillable="true" ma:displayName="Document Owner" ma:list="UserInfo" ma:SharePointGroup="0" ma:internalName="Document_x0020_Own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Owner xmlns="faac5d55-1921-421f-aaab-07690666a227">
      <UserInfo>
        <DisplayName>UK\rimi.bassi</DisplayName>
        <AccountId>138</AccountId>
        <AccountType/>
      </UserInfo>
    </Document_x0020_Owner>
    <Original_x0020_Upload_x0020_Date xmlns="faac5d55-1921-421f-aaab-07690666a227">2014-02-03T00:00:00+00:00</Original_x0020_Upload_x0020_Date>
  </documentManagement>
</p:properties>
</file>

<file path=customXml/itemProps1.xml><?xml version="1.0" encoding="utf-8"?>
<ds:datastoreItem xmlns:ds="http://schemas.openxmlformats.org/officeDocument/2006/customXml" ds:itemID="{E53C486D-6F32-488C-B663-A49D9BE6CA5F}"/>
</file>

<file path=customXml/itemProps2.xml><?xml version="1.0" encoding="utf-8"?>
<ds:datastoreItem xmlns:ds="http://schemas.openxmlformats.org/officeDocument/2006/customXml" ds:itemID="{2DEB4838-BC97-4B13-BF2C-11B04DE1E86A}"/>
</file>

<file path=customXml/itemProps3.xml><?xml version="1.0" encoding="utf-8"?>
<ds:datastoreItem xmlns:ds="http://schemas.openxmlformats.org/officeDocument/2006/customXml" ds:itemID="{F0E83DFF-F1A5-41CC-8133-E8B5B8ED92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1_Cover_Sheet</vt:lpstr>
      <vt:lpstr>2_Summary</vt:lpstr>
      <vt:lpstr>3_Constraint_Management</vt:lpstr>
      <vt:lpstr>4_Shrinkage</vt:lpstr>
      <vt:lpstr>5_Residual_Balancing</vt:lpstr>
      <vt:lpstr>6_Demand_Forecasting</vt:lpstr>
      <vt:lpstr>7_Maintenance</vt:lpstr>
      <vt:lpstr>8_GHG</vt:lpstr>
      <vt:lpstr>Graph_Data</vt:lpstr>
    </vt:vector>
  </TitlesOfParts>
  <Company>National Grid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External Report 2013_14 Q3</dc:title>
  <dc:creator>National Grid</dc:creator>
  <cp:lastModifiedBy>Neil Morgans</cp:lastModifiedBy>
  <cp:lastPrinted>2013-11-04T14:53:28Z</cp:lastPrinted>
  <dcterms:created xsi:type="dcterms:W3CDTF">2013-07-23T08:10:17Z</dcterms:created>
  <dcterms:modified xsi:type="dcterms:W3CDTF">2014-03-10T09:58:53Z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0x0101000FB79796030E0745AF0C5DD8AB7C9DB4</vt:lpwstr>
  </property>
</Properties>
</file>