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nationalgridplc-my.sharepoint.com/personal/stuart_rickerby_uk_nationalgrid_com/Documents/Documents/Final DD GT Docs/"/>
    </mc:Choice>
  </mc:AlternateContent>
  <xr:revisionPtr revIDLastSave="0" documentId="8_{C91464EC-9826-4324-9687-37811D079D68}" xr6:coauthVersionLast="41" xr6:coauthVersionMax="41" xr10:uidLastSave="{00000000-0000-0000-0000-000000000000}"/>
  <bookViews>
    <workbookView xWindow="-120" yWindow="-120" windowWidth="29040" windowHeight="15840" xr2:uid="{28839083-926B-45C1-9D92-0DF6625CFA6F}"/>
  </bookViews>
  <sheets>
    <sheet name="Rec - NGGT submission" sheetId="2" r:id="rId1"/>
    <sheet name="Rec - Ofgem DD" sheetId="3" r:id="rId2"/>
    <sheet name="GT efficiency calc"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______hom1" hidden="1">{#N/A,#N/A,FALSE,"Assessment";#N/A,#N/A,FALSE,"Staffing";#N/A,#N/A,FALSE,"Hires";#N/A,#N/A,FALSE,"Assumptions"}</definedName>
    <definedName name="________k1" hidden="1">{#N/A,#N/A,FALSE,"Assessment";#N/A,#N/A,FALSE,"Staffing";#N/A,#N/A,FALSE,"Hires";#N/A,#N/A,FALSE,"Assumptions"}</definedName>
    <definedName name="________kk1" hidden="1">{#N/A,#N/A,FALSE,"Assessment";#N/A,#N/A,FALSE,"Staffing";#N/A,#N/A,FALSE,"Hires";#N/A,#N/A,FALSE,"Assumptions"}</definedName>
    <definedName name="________KKK1" hidden="1">{#N/A,#N/A,FALSE,"Assessment";#N/A,#N/A,FALSE,"Staffing";#N/A,#N/A,FALSE,"Hires";#N/A,#N/A,FALSE,"Assumptions"}</definedName>
    <definedName name="________w2" hidden="1">{"Model Summary",#N/A,FALSE,"Print Chart";"Holdco",#N/A,FALSE,"Print Chart";"Genco",#N/A,FALSE,"Print Chart";"Servco",#N/A,FALSE,"Print Chart";"Genco_Detail",#N/A,FALSE,"Summary Financials";"Servco_Detail",#N/A,FALSE,"Summary Financials"}</definedName>
    <definedName name="________wr6" hidden="1">{"Model Summary",#N/A,FALSE,"Print Chart";"Holdco",#N/A,FALSE,"Print Chart";"Genco",#N/A,FALSE,"Print Chart";"Servco",#N/A,FALSE,"Print Chart";"Genco_Detail",#N/A,FALSE,"Summary Financials";"Servco_Detail",#N/A,FALSE,"Summary Financials"}</definedName>
    <definedName name="________wr9" hidden="1">{"holdco",#N/A,FALSE,"Summary Financials";"holdco",#N/A,FALSE,"Summary Financials"}</definedName>
    <definedName name="________wrn1" hidden="1">{"holdco",#N/A,FALSE,"Summary Financials";"holdco",#N/A,FALSE,"Summary Financials"}</definedName>
    <definedName name="________wrn2" hidden="1">{"holdco",#N/A,FALSE,"Summary Financials";"holdco",#N/A,FALSE,"Summary Financials"}</definedName>
    <definedName name="________wrn3" hidden="1">{"holdco",#N/A,FALSE,"Summary Financials";"holdco",#N/A,FALSE,"Summary Financials"}</definedName>
    <definedName name="________wrn7" hidden="1">{"Model Summary",#N/A,FALSE,"Print Chart";"Holdco",#N/A,FALSE,"Print Chart";"Genco",#N/A,FALSE,"Print Chart";"Servco",#N/A,FALSE,"Print Chart";"Genco_Detail",#N/A,FALSE,"Summary Financials";"Servco_Detail",#N/A,FALSE,"Summary Financials"}</definedName>
    <definedName name="________wrn8" hidden="1">{"holdco",#N/A,FALSE,"Summary Financials";"holdco",#N/A,FALSE,"Summary Financials"}</definedName>
    <definedName name="_______bb2" hidden="1">{#N/A,#N/A,FALSE,"PRJCTED MNTHLY QTY's"}</definedName>
    <definedName name="_______Lee5" hidden="1">{#VALUE!,#N/A,FALSE,0}</definedName>
    <definedName name="______hom1" hidden="1">{#N/A,#N/A,FALSE,"Assessment";#N/A,#N/A,FALSE,"Staffing";#N/A,#N/A,FALSE,"Hires";#N/A,#N/A,FALSE,"Assumptions"}</definedName>
    <definedName name="______k1" hidden="1">{#N/A,#N/A,FALSE,"Assessment";#N/A,#N/A,FALSE,"Staffing";#N/A,#N/A,FALSE,"Hires";#N/A,#N/A,FALSE,"Assumptions"}</definedName>
    <definedName name="______kk1" hidden="1">{#N/A,#N/A,FALSE,"Assessment";#N/A,#N/A,FALSE,"Staffing";#N/A,#N/A,FALSE,"Hires";#N/A,#N/A,FALSE,"Assumptions"}</definedName>
    <definedName name="______KKK1" hidden="1">{#N/A,#N/A,FALSE,"Assessment";#N/A,#N/A,FALSE,"Staffing";#N/A,#N/A,FALSE,"Hires";#N/A,#N/A,FALSE,"Assumptions"}</definedName>
    <definedName name="______w2" hidden="1">{"Model Summary",#N/A,FALSE,"Print Chart";"Holdco",#N/A,FALSE,"Print Chart";"Genco",#N/A,FALSE,"Print Chart";"Servco",#N/A,FALSE,"Print Chart";"Genco_Detail",#N/A,FALSE,"Summary Financials";"Servco_Detail",#N/A,FALSE,"Summary Financials"}</definedName>
    <definedName name="______wr6" hidden="1">{"Model Summary",#N/A,FALSE,"Print Chart";"Holdco",#N/A,FALSE,"Print Chart";"Genco",#N/A,FALSE,"Print Chart";"Servco",#N/A,FALSE,"Print Chart";"Genco_Detail",#N/A,FALSE,"Summary Financials";"Servco_Detail",#N/A,FALSE,"Summary Financials"}</definedName>
    <definedName name="______wr9" hidden="1">{"holdco",#N/A,FALSE,"Summary Financials";"holdco",#N/A,FALSE,"Summary Financials"}</definedName>
    <definedName name="______wrn1" hidden="1">{"holdco",#N/A,FALSE,"Summary Financials";"holdco",#N/A,FALSE,"Summary Financials"}</definedName>
    <definedName name="______wrn2" hidden="1">{"holdco",#N/A,FALSE,"Summary Financials";"holdco",#N/A,FALSE,"Summary Financials"}</definedName>
    <definedName name="______wrn3" hidden="1">{"holdco",#N/A,FALSE,"Summary Financials";"holdco",#N/A,FALSE,"Summary Financials"}</definedName>
    <definedName name="______wrn7" hidden="1">{"Model Summary",#N/A,FALSE,"Print Chart";"Holdco",#N/A,FALSE,"Print Chart";"Genco",#N/A,FALSE,"Print Chart";"Servco",#N/A,FALSE,"Print Chart";"Genco_Detail",#N/A,FALSE,"Summary Financials";"Servco_Detail",#N/A,FALSE,"Summary Financials"}</definedName>
    <definedName name="______wrn8" hidden="1">{"holdco",#N/A,FALSE,"Summary Financials";"holdco",#N/A,FALSE,"Summary Financials"}</definedName>
    <definedName name="_____KKK1" hidden="1">{#N/A,#N/A,FALSE,"Assessment";#N/A,#N/A,FALSE,"Staffing";#N/A,#N/A,FALSE,"Hires";#N/A,#N/A,FALSE,"Assumptions"}</definedName>
    <definedName name="_____wrn1" hidden="1">{"holdco",#N/A,FALSE,"Summary Financials";"holdco",#N/A,FALSE,"Summary Financials"}</definedName>
    <definedName name="_____wrn2" hidden="1">{"holdco",#N/A,FALSE,"Summary Financials";"holdco",#N/A,FALSE,"Summary Financials"}</definedName>
    <definedName name="_____wrn3" hidden="1">{"holdco",#N/A,FALSE,"Summary Financials";"holdco",#N/A,FALSE,"Summary Financials"}</definedName>
    <definedName name="_____wrn7" hidden="1">{"Model Summary",#N/A,FALSE,"Print Chart";"Holdco",#N/A,FALSE,"Print Chart";"Genco",#N/A,FALSE,"Print Chart";"Servco",#N/A,FALSE,"Print Chart";"Genco_Detail",#N/A,FALSE,"Summary Financials";"Servco_Detail",#N/A,FALSE,"Summary Financials"}</definedName>
    <definedName name="_____wrn8" hidden="1">{"holdco",#N/A,FALSE,"Summary Financials";"holdco",#N/A,FALSE,"Summary Financials"}</definedName>
    <definedName name="__123Graph_B" hidden="1">'[1]Universal data'!#REF!</definedName>
    <definedName name="__123Graph_C" hidden="1">'[1]Universal data'!#REF!</definedName>
    <definedName name="__123Graph_D" hidden="1">'[1]Universal data'!#REF!</definedName>
    <definedName name="__123Graph_X" hidden="1">'[1]Universal data'!#REF!</definedName>
    <definedName name="__FDS_HYPERLINK_TOGGLE_STATE__" hidden="1">"ON"</definedName>
    <definedName name="__hom1" hidden="1">{#N/A,#N/A,FALSE,"Assessment";#N/A,#N/A,FALSE,"Staffing";#N/A,#N/A,FALSE,"Hires";#N/A,#N/A,FALSE,"Assumptions"}</definedName>
    <definedName name="__IntlFixup" hidden="1">TRUE</definedName>
    <definedName name="__kk1" hidden="1">{#N/A,#N/A,FALSE,"Assessment";#N/A,#N/A,FALSE,"Staffing";#N/A,#N/A,FALSE,"Hires";#N/A,#N/A,FALSE,"Assumptions"}</definedName>
    <definedName name="__KKK1" hidden="1">{#N/A,#N/A,FALSE,"Assessment";#N/A,#N/A,FALSE,"Staffing";#N/A,#N/A,FALSE,"Hires";#N/A,#N/A,FALSE,"Assumptions"}</definedName>
    <definedName name="__wrn1" hidden="1">{"holdco",#N/A,FALSE,"Summary Financials";"holdco",#N/A,FALSE,"Summary Financials"}</definedName>
    <definedName name="__wrn2" hidden="1">{"holdco",#N/A,FALSE,"Summary Financials";"holdco",#N/A,FALSE,"Summary Financials"}</definedName>
    <definedName name="__wrn3" hidden="1">{"holdco",#N/A,FALSE,"Summary Financials";"holdco",#N/A,FALSE,"Summary Financials"}</definedName>
    <definedName name="__wrn7" hidden="1">{"Model Summary",#N/A,FALSE,"Print Chart";"Holdco",#N/A,FALSE,"Print Chart";"Genco",#N/A,FALSE,"Print Chart";"Servco",#N/A,FALSE,"Print Chart";"Genco_Detail",#N/A,FALSE,"Summary Financials";"Servco_Detail",#N/A,FALSE,"Summary Financials"}</definedName>
    <definedName name="__wrn8" hidden="1">{"holdco",#N/A,FALSE,"Summary Financials";"holdco",#N/A,FALSE,"Summary Financials"}</definedName>
    <definedName name="_139__123Graph_LBL_DCHART_3" hidden="1">[2]Graphs!$D$59:$D$59</definedName>
    <definedName name="_142__123Graph_LBL_FCHART_1" hidden="1">[2]Graphs!$G$59:$G$59</definedName>
    <definedName name="_143__123Graph_LBL_FCHART_3" hidden="1">[2]Graphs!$G$59:$G$59</definedName>
    <definedName name="_33__123Graph_LBL_ECHART_3" hidden="1">[2]Graphs!$F$59:$F$59</definedName>
    <definedName name="_34__123Graph_LBL_FCHART_1" hidden="1">[2]Graphs!$G$59:$G$59</definedName>
    <definedName name="_35__123Graph_LBL_FCHART_3" hidden="1">[2]Graphs!$G$59:$G$59</definedName>
    <definedName name="_49__123Graph_LBL_FCHART_1" hidden="1">[2]Graphs!$G$59:$G$59</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#REF!</definedName>
    <definedName name="_Key1" hidden="1">#REF!</definedName>
    <definedName name="_Key2" hidden="1">#REF!</definedName>
    <definedName name="_Order1" hidden="1">255</definedName>
    <definedName name="_Order2" hidden="1">0</definedName>
    <definedName name="_Sort" hidden="1">#REF!</definedName>
    <definedName name="a" hidden="1">#REF!</definedName>
    <definedName name="AAA_duser" hidden="1">"OFF"</definedName>
    <definedName name="AAB_GSPPG" hidden="1">"AAB_Goldman Sachs PPG Chart Utilities 1.0g"</definedName>
    <definedName name="AccessDatabase" hidden="1">"C:\DATA\KEVIN\MODELS\Model 0218.mdb"</definedName>
    <definedName name="AccLife">[3]Input!$E$140</definedName>
    <definedName name="ActiveScenario">'[4]Scenario Manager'!$D$4</definedName>
    <definedName name="ACwvu.CapersView." hidden="1">[5]Sheet1!#REF!</definedName>
    <definedName name="ACwvu.Japan_Capers_Ed_Pub." hidden="1">#REF!</definedName>
    <definedName name="ACwvu.KJP_CC." hidden="1">#REF!</definedName>
    <definedName name="b" hidden="1">{#N/A,#N/A,FALSE,"DI 2 YEAR MASTER SCHEDULE"}</definedName>
    <definedName name="BaseRPI">[3]Input!$E$10</definedName>
    <definedName name="bb" hidden="1">{#N/A,#N/A,FALSE,"PRJCTED MNTHLY QTY's"}</definedName>
    <definedName name="bbbb" hidden="1">{#N/A,#N/A,FALSE,"PRJCTED QTRLY QTY's"}</definedName>
    <definedName name="bbbbbb" hidden="1">{#N/A,#N/A,FALSE,"PRJCTED QTRLY QTY's"}</definedName>
    <definedName name="BExEZ4HBCC06708765M8A06KCR7P" hidden="1">#N/A</definedName>
    <definedName name="BLPH1" hidden="1">[6]Sheet2!#REF!</definedName>
    <definedName name="BLPH10" hidden="1">#REF!</definedName>
    <definedName name="BLPH100" hidden="1">#REF!</definedName>
    <definedName name="BLPH101" hidden="1">#REF!</definedName>
    <definedName name="BLPH102" hidden="1">#REF!</definedName>
    <definedName name="BLPH103" hidden="1">#REF!</definedName>
    <definedName name="BLPH104" hidden="1">#REF!</definedName>
    <definedName name="BLPH105" hidden="1">#REF!</definedName>
    <definedName name="BLPH106" hidden="1">#REF!</definedName>
    <definedName name="BLPH107" hidden="1">#REF!</definedName>
    <definedName name="BLPH108" hidden="1">#REF!</definedName>
    <definedName name="BLPH109" hidden="1">#REF!</definedName>
    <definedName name="BLPH11" hidden="1">#REF!</definedName>
    <definedName name="BLPH110" hidden="1">#REF!</definedName>
    <definedName name="BLPH111" hidden="1">#REF!</definedName>
    <definedName name="BLPH112" hidden="1">#REF!</definedName>
    <definedName name="BLPH113" hidden="1">#REF!</definedName>
    <definedName name="BLPH114" hidden="1">#REF!</definedName>
    <definedName name="BLPH115" hidden="1">#REF!</definedName>
    <definedName name="BLPH116" hidden="1">#REF!</definedName>
    <definedName name="BLPH117" hidden="1">#REF!</definedName>
    <definedName name="BLPH118" hidden="1">#REF!</definedName>
    <definedName name="BLPH119" hidden="1">#REF!</definedName>
    <definedName name="BLPH12" hidden="1">#REF!</definedName>
    <definedName name="BLPH120" hidden="1">#REF!</definedName>
    <definedName name="BLPH121" hidden="1">#REF!</definedName>
    <definedName name="BLPH122" hidden="1">#REF!</definedName>
    <definedName name="BLPH123" hidden="1">#REF!</definedName>
    <definedName name="BLPH124" hidden="1">#REF!</definedName>
    <definedName name="BLPH125" hidden="1">#REF!</definedName>
    <definedName name="BLPH126" hidden="1">#REF!</definedName>
    <definedName name="BLPH127" hidden="1">#REF!</definedName>
    <definedName name="BLPH128" hidden="1">#REF!</definedName>
    <definedName name="BLPH129" hidden="1">#REF!</definedName>
    <definedName name="BLPH13" hidden="1">#REF!</definedName>
    <definedName name="BLPH130" hidden="1">#REF!</definedName>
    <definedName name="BLPH131" hidden="1">#REF!</definedName>
    <definedName name="BLPH132" hidden="1">#REF!</definedName>
    <definedName name="BLPH133" hidden="1">#REF!</definedName>
    <definedName name="BLPH134" hidden="1">#REF!</definedName>
    <definedName name="BLPH135" hidden="1">#REF!</definedName>
    <definedName name="BLPH136" hidden="1">#REF!</definedName>
    <definedName name="BLPH137" hidden="1">#REF!</definedName>
    <definedName name="BLPH138" hidden="1">#REF!</definedName>
    <definedName name="BLPH139" hidden="1">#REF!</definedName>
    <definedName name="BLPH14" hidden="1">#REF!</definedName>
    <definedName name="BLPH140" hidden="1">#REF!</definedName>
    <definedName name="BLPH141" hidden="1">#REF!</definedName>
    <definedName name="BLPH142" hidden="1">#REF!</definedName>
    <definedName name="BLPH143" hidden="1">#REF!</definedName>
    <definedName name="BLPH144" hidden="1">#REF!</definedName>
    <definedName name="BLPH145" hidden="1">#REF!</definedName>
    <definedName name="BLPH146" hidden="1">#REF!</definedName>
    <definedName name="BLPH147" hidden="1">#REF!</definedName>
    <definedName name="BLPH148" hidden="1">#REF!</definedName>
    <definedName name="BLPH149" hidden="1">#REF!</definedName>
    <definedName name="BLPH15" hidden="1">#REF!</definedName>
    <definedName name="BLPH150" hidden="1">#REF!</definedName>
    <definedName name="BLPH151" hidden="1">#REF!</definedName>
    <definedName name="BLPH152" hidden="1">#REF!</definedName>
    <definedName name="BLPH153" hidden="1">#REF!</definedName>
    <definedName name="BLPH154" hidden="1">#REF!</definedName>
    <definedName name="BLPH155" hidden="1">#REF!</definedName>
    <definedName name="BLPH156" hidden="1">#REF!</definedName>
    <definedName name="BLPH157" hidden="1">#REF!</definedName>
    <definedName name="BLPH158" hidden="1">#REF!</definedName>
    <definedName name="BLPH159" hidden="1">#REF!</definedName>
    <definedName name="BLPH16" hidden="1">#REF!</definedName>
    <definedName name="BLPH160" hidden="1">#REF!</definedName>
    <definedName name="BLPH161" hidden="1">#REF!</definedName>
    <definedName name="BLPH162" hidden="1">#REF!</definedName>
    <definedName name="BLPH163" hidden="1">#REF!</definedName>
    <definedName name="BLPH164" hidden="1">#REF!</definedName>
    <definedName name="BLPH165" hidden="1">#REF!</definedName>
    <definedName name="BLPH166" hidden="1">#REF!</definedName>
    <definedName name="BLPH167" hidden="1">#REF!</definedName>
    <definedName name="BLPH168" hidden="1">#REF!</definedName>
    <definedName name="BLPH169" hidden="1">#REF!</definedName>
    <definedName name="BLPH17" hidden="1">#REF!</definedName>
    <definedName name="BLPH170" hidden="1">#REF!</definedName>
    <definedName name="BLPH171" hidden="1">#REF!</definedName>
    <definedName name="BLPH172" hidden="1">#REF!</definedName>
    <definedName name="BLPH173" hidden="1">#REF!</definedName>
    <definedName name="BLPH174" hidden="1">#REF!</definedName>
    <definedName name="BLPH175" hidden="1">#REF!</definedName>
    <definedName name="BLPH176" hidden="1">#REF!</definedName>
    <definedName name="BLPH177" hidden="1">#REF!</definedName>
    <definedName name="BLPH178" hidden="1">#REF!</definedName>
    <definedName name="BLPH179" hidden="1">#REF!</definedName>
    <definedName name="BLPH18" hidden="1">#REF!</definedName>
    <definedName name="BLPH180" hidden="1">#REF!</definedName>
    <definedName name="BLPH181" hidden="1">#REF!</definedName>
    <definedName name="BLPH182" hidden="1">#REF!</definedName>
    <definedName name="BLPH183" hidden="1">#REF!</definedName>
    <definedName name="BLPH184" hidden="1">#REF!</definedName>
    <definedName name="BLPH185" hidden="1">#REF!</definedName>
    <definedName name="BLPH186" hidden="1">#REF!</definedName>
    <definedName name="BLPH187" hidden="1">#REF!</definedName>
    <definedName name="BLPH188" hidden="1">#REF!</definedName>
    <definedName name="BLPH189" hidden="1">#REF!</definedName>
    <definedName name="BLPH19" hidden="1">#REF!</definedName>
    <definedName name="BLPH190" hidden="1">#REF!</definedName>
    <definedName name="BLPH191" hidden="1">#REF!</definedName>
    <definedName name="BLPH192" hidden="1">#REF!</definedName>
    <definedName name="BLPH193" hidden="1">#REF!</definedName>
    <definedName name="BLPH194" hidden="1">#REF!</definedName>
    <definedName name="BLPH195" hidden="1">#REF!</definedName>
    <definedName name="BLPH196" hidden="1">#REF!</definedName>
    <definedName name="BLPH197" hidden="1">#REF!</definedName>
    <definedName name="BLPH198" hidden="1">#REF!</definedName>
    <definedName name="BLPH199" hidden="1">#REF!</definedName>
    <definedName name="BLPH2" hidden="1">[6]Sheet2!#REF!</definedName>
    <definedName name="BLPH20" hidden="1">#REF!</definedName>
    <definedName name="BLPH200" hidden="1">#REF!</definedName>
    <definedName name="BLPH201" hidden="1">#REF!</definedName>
    <definedName name="BLPH202" hidden="1">#REF!</definedName>
    <definedName name="BLPH203" hidden="1">#REF!</definedName>
    <definedName name="BLPH204" hidden="1">#REF!</definedName>
    <definedName name="BLPH205" hidden="1">#REF!</definedName>
    <definedName name="BLPH206" hidden="1">#REF!</definedName>
    <definedName name="BLPH207" hidden="1">#REF!</definedName>
    <definedName name="BLPH208" hidden="1">#REF!</definedName>
    <definedName name="BLPH209" hidden="1">#REF!</definedName>
    <definedName name="BLPH21" hidden="1">'[7]Risk-Free Rate'!$AQ$15</definedName>
    <definedName name="BLPH210" hidden="1">#REF!</definedName>
    <definedName name="BLPH211" hidden="1">#REF!</definedName>
    <definedName name="BLPH212" hidden="1">#REF!</definedName>
    <definedName name="BLPH213" hidden="1">#REF!</definedName>
    <definedName name="BLPH214" hidden="1">#REF!</definedName>
    <definedName name="BLPH215" hidden="1">#REF!</definedName>
    <definedName name="BLPH216" hidden="1">#REF!</definedName>
    <definedName name="BLPH217" hidden="1">#REF!</definedName>
    <definedName name="BLPH218" hidden="1">#REF!</definedName>
    <definedName name="BLPH219" hidden="1">#REF!</definedName>
    <definedName name="BLPH22" hidden="1">'[7]Risk-Free Rate'!$AN$15</definedName>
    <definedName name="BLPH220" hidden="1">#REF!</definedName>
    <definedName name="BLPH221" hidden="1">#REF!</definedName>
    <definedName name="BLPH222" hidden="1">#REF!</definedName>
    <definedName name="BLPH223" hidden="1">#REF!</definedName>
    <definedName name="BLPH224" hidden="1">#REF!</definedName>
    <definedName name="BLPH225" hidden="1">#REF!</definedName>
    <definedName name="BLPH226" hidden="1">#REF!</definedName>
    <definedName name="BLPH227" hidden="1">#REF!</definedName>
    <definedName name="BLPH228" hidden="1">#REF!</definedName>
    <definedName name="BLPH229" hidden="1">#REF!</definedName>
    <definedName name="BLPH23" hidden="1">'[7]Risk-Free Rate'!$AK$15</definedName>
    <definedName name="BLPH230" hidden="1">#REF!</definedName>
    <definedName name="BLPH231" hidden="1">#REF!</definedName>
    <definedName name="BLPH232" hidden="1">#REF!</definedName>
    <definedName name="BLPH233" hidden="1">#REF!</definedName>
    <definedName name="BLPH234" hidden="1">#REF!</definedName>
    <definedName name="BLPH235" hidden="1">#REF!</definedName>
    <definedName name="BLPH236" hidden="1">#REF!</definedName>
    <definedName name="BLPH237" hidden="1">#REF!</definedName>
    <definedName name="BLPH238" hidden="1">#REF!</definedName>
    <definedName name="BLPH239" hidden="1">#REF!</definedName>
    <definedName name="BLPH24" hidden="1">'[7]Risk-Free Rate'!$AH$15</definedName>
    <definedName name="BLPH240" hidden="1">#REF!</definedName>
    <definedName name="BLPH241" hidden="1">#REF!</definedName>
    <definedName name="BLPH242" hidden="1">#REF!</definedName>
    <definedName name="BLPH243" hidden="1">#REF!</definedName>
    <definedName name="BLPH244" hidden="1">#REF!</definedName>
    <definedName name="BLPH245" hidden="1">#REF!</definedName>
    <definedName name="BLPH246" hidden="1">#REF!</definedName>
    <definedName name="BLPH247" hidden="1">#REF!</definedName>
    <definedName name="BLPH248" hidden="1">#REF!</definedName>
    <definedName name="BLPH249" hidden="1">#REF!</definedName>
    <definedName name="BLPH25" hidden="1">'[7]Risk-Free Rate'!$AE$15</definedName>
    <definedName name="BLPH250" hidden="1">#REF!</definedName>
    <definedName name="BLPH251" hidden="1">#REF!</definedName>
    <definedName name="BLPH252" hidden="1">#REF!</definedName>
    <definedName name="BLPH253" hidden="1">#REF!</definedName>
    <definedName name="BLPH254" hidden="1">#REF!</definedName>
    <definedName name="BLPH255" hidden="1">#REF!</definedName>
    <definedName name="BLPH256" hidden="1">#REF!</definedName>
    <definedName name="BLPH257" hidden="1">#REF!</definedName>
    <definedName name="BLPH258" hidden="1">#REF!</definedName>
    <definedName name="BLPH259" hidden="1">#REF!</definedName>
    <definedName name="BLPH26" hidden="1">'[7]Risk-Free Rate'!$AB$15</definedName>
    <definedName name="BLPH260" hidden="1">#REF!</definedName>
    <definedName name="BLPH261" hidden="1">#REF!</definedName>
    <definedName name="BLPH262" hidden="1">#REF!</definedName>
    <definedName name="BLPH263" hidden="1">#REF!</definedName>
    <definedName name="BLPH264" hidden="1">#REF!</definedName>
    <definedName name="BLPH265" hidden="1">#REF!</definedName>
    <definedName name="BLPH266" hidden="1">#REF!</definedName>
    <definedName name="BLPH267" hidden="1">#REF!</definedName>
    <definedName name="BLPH268" hidden="1">#REF!</definedName>
    <definedName name="BLPH269" hidden="1">#REF!</definedName>
    <definedName name="BLPH27" hidden="1">'[7]Risk-Free Rate'!$Y$15</definedName>
    <definedName name="BLPH270" hidden="1">#REF!</definedName>
    <definedName name="BLPH271" hidden="1">#REF!</definedName>
    <definedName name="BLPH272" hidden="1">#REF!</definedName>
    <definedName name="BLPH273" hidden="1">#REF!</definedName>
    <definedName name="BLPH274" hidden="1">#REF!</definedName>
    <definedName name="BLPH275" hidden="1">#REF!</definedName>
    <definedName name="BLPH276" hidden="1">#REF!</definedName>
    <definedName name="BLPH277" hidden="1">#REF!</definedName>
    <definedName name="BLPH278" hidden="1">#REF!</definedName>
    <definedName name="BLPH279" hidden="1">#REF!</definedName>
    <definedName name="BLPH28" hidden="1">'[7]Risk-Free Rate'!$V$15</definedName>
    <definedName name="BLPH280" hidden="1">#REF!</definedName>
    <definedName name="BLPH281" hidden="1">#REF!</definedName>
    <definedName name="BLPH282" hidden="1">#REF!</definedName>
    <definedName name="BLPH283" hidden="1">#REF!</definedName>
    <definedName name="BLPH284" hidden="1">#REF!</definedName>
    <definedName name="BLPH285" hidden="1">#REF!</definedName>
    <definedName name="BLPH286" hidden="1">#REF!</definedName>
    <definedName name="BLPH287" hidden="1">#REF!</definedName>
    <definedName name="BLPH288" hidden="1">#REF!</definedName>
    <definedName name="BLPH289" hidden="1">#REF!</definedName>
    <definedName name="BLPH29" hidden="1">'[7]Risk-Free Rate'!$S$15</definedName>
    <definedName name="BLPH290" hidden="1">#REF!</definedName>
    <definedName name="BLPH291" hidden="1">#REF!</definedName>
    <definedName name="BLPH292" hidden="1">#REF!</definedName>
    <definedName name="BLPH293" hidden="1">#REF!</definedName>
    <definedName name="BLPH294" hidden="1">#REF!</definedName>
    <definedName name="BLPH295" hidden="1">#REF!</definedName>
    <definedName name="BLPH296" hidden="1">#REF!</definedName>
    <definedName name="BLPH297" hidden="1">#REF!</definedName>
    <definedName name="BLPH298" hidden="1">#REF!</definedName>
    <definedName name="BLPH299" hidden="1">#REF!</definedName>
    <definedName name="BLPH3" hidden="1">#REF!</definedName>
    <definedName name="BLPH30" hidden="1">'[7]Risk-Free Rate'!$P$15</definedName>
    <definedName name="BLPH300" hidden="1">#REF!</definedName>
    <definedName name="BLPH301" hidden="1">#REF!</definedName>
    <definedName name="BLPH302" hidden="1">#REF!</definedName>
    <definedName name="BLPH303" hidden="1">#REF!</definedName>
    <definedName name="BLPH304" hidden="1">#REF!</definedName>
    <definedName name="BLPH305" hidden="1">#REF!</definedName>
    <definedName name="BLPH306" hidden="1">#REF!</definedName>
    <definedName name="BLPH307" hidden="1">#REF!</definedName>
    <definedName name="BLPH308" hidden="1">#REF!</definedName>
    <definedName name="BLPH309" hidden="1">#REF!</definedName>
    <definedName name="BLPH31" hidden="1">'[7]Risk-Free Rate'!$M$15</definedName>
    <definedName name="BLPH310" hidden="1">#REF!</definedName>
    <definedName name="BLPH311" hidden="1">#REF!</definedName>
    <definedName name="BLPH312" hidden="1">#REF!</definedName>
    <definedName name="BLPH313" hidden="1">#REF!</definedName>
    <definedName name="BLPH314" hidden="1">#REF!</definedName>
    <definedName name="BLPH315" hidden="1">#REF!</definedName>
    <definedName name="BLPH316" hidden="1">#REF!</definedName>
    <definedName name="BLPH317" hidden="1">#REF!</definedName>
    <definedName name="BLPH318" hidden="1">#REF!</definedName>
    <definedName name="BLPH319" hidden="1">#REF!</definedName>
    <definedName name="BLPH32" hidden="1">'[7]Risk-Free Rate'!$J$15</definedName>
    <definedName name="BLPH320" hidden="1">#REF!</definedName>
    <definedName name="BLPH321" hidden="1">#REF!</definedName>
    <definedName name="BLPH322" hidden="1">#REF!</definedName>
    <definedName name="BLPH323" hidden="1">#REF!</definedName>
    <definedName name="BLPH324" hidden="1">#REF!</definedName>
    <definedName name="BLPH325" hidden="1">#REF!</definedName>
    <definedName name="BLPH326" hidden="1">#REF!</definedName>
    <definedName name="BLPH327" hidden="1">#REF!</definedName>
    <definedName name="BLPH328" hidden="1">#REF!</definedName>
    <definedName name="BLPH329" hidden="1">#REF!</definedName>
    <definedName name="BLPH33" hidden="1">'[7]Risk-Free Rate'!$G$15</definedName>
    <definedName name="BLPH330" hidden="1">#REF!</definedName>
    <definedName name="BLPH331" hidden="1">#REF!</definedName>
    <definedName name="BLPH332" hidden="1">#REF!</definedName>
    <definedName name="BLPH333" hidden="1">#REF!</definedName>
    <definedName name="BLPH334" hidden="1">#REF!</definedName>
    <definedName name="BLPH335" hidden="1">#REF!</definedName>
    <definedName name="BLPH336" hidden="1">#REF!</definedName>
    <definedName name="BLPH337" hidden="1">#REF!</definedName>
    <definedName name="BLPH338" hidden="1">#REF!</definedName>
    <definedName name="BLPH339" hidden="1">#REF!</definedName>
    <definedName name="BLPH34" hidden="1">'[7]Risk-Free Rate'!$D$15</definedName>
    <definedName name="BLPH340" hidden="1">#REF!</definedName>
    <definedName name="BLPH341" hidden="1">#REF!</definedName>
    <definedName name="BLPH342" hidden="1">#REF!</definedName>
    <definedName name="BLPH343" hidden="1">#REF!</definedName>
    <definedName name="BLPH344" hidden="1">#REF!</definedName>
    <definedName name="BLPH345" hidden="1">#REF!</definedName>
    <definedName name="BLPH346" hidden="1">#REF!</definedName>
    <definedName name="BLPH347" hidden="1">#REF!</definedName>
    <definedName name="BLPH348" hidden="1">#REF!</definedName>
    <definedName name="BLPH349" hidden="1">#REF!</definedName>
    <definedName name="BLPH35" hidden="1">'[7]Risk-Free Rate'!$A$15</definedName>
    <definedName name="BLPH350" hidden="1">#REF!</definedName>
    <definedName name="BLPH351" hidden="1">#REF!</definedName>
    <definedName name="BLPH352" hidden="1">#REF!</definedName>
    <definedName name="BLPH353" hidden="1">#REF!</definedName>
    <definedName name="BLPH354" hidden="1">#REF!</definedName>
    <definedName name="BLPH355" hidden="1">#REF!</definedName>
    <definedName name="BLPH356" hidden="1">#REF!</definedName>
    <definedName name="BLPH357" hidden="1">#REF!</definedName>
    <definedName name="BLPH358" hidden="1">#REF!</definedName>
    <definedName name="BLPH359" hidden="1">#REF!</definedName>
    <definedName name="BLPH36" hidden="1">#REF!</definedName>
    <definedName name="BLPH37" hidden="1">#REF!</definedName>
    <definedName name="BLPH38" hidden="1">#REF!</definedName>
    <definedName name="BLPH39" hidden="1">#REF!</definedName>
    <definedName name="BLPH4" hidden="1">#REF!</definedName>
    <definedName name="BLPH40" hidden="1">#REF!</definedName>
    <definedName name="BLPH41" hidden="1">#REF!</definedName>
    <definedName name="BLPH42" hidden="1">#REF!</definedName>
    <definedName name="BLPH43" hidden="1">#REF!</definedName>
    <definedName name="BLPH44" hidden="1">#REF!</definedName>
    <definedName name="BLPH45" hidden="1">#REF!</definedName>
    <definedName name="BLPH46" hidden="1">#REF!</definedName>
    <definedName name="BLPH47" hidden="1">#REF!</definedName>
    <definedName name="BLPH48" hidden="1">#REF!</definedName>
    <definedName name="BLPH49" hidden="1">#REF!</definedName>
    <definedName name="BLPH5" hidden="1">[6]Sheet2!#REF!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 hidden="1">#REF!</definedName>
    <definedName name="BLPH60" hidden="1">#REF!</definedName>
    <definedName name="BLPH61" hidden="1">#REF!</definedName>
    <definedName name="BLPH62" hidden="1">#REF!</definedName>
    <definedName name="BLPH63" hidden="1">#REF!</definedName>
    <definedName name="BLPH64" hidden="1">#REF!</definedName>
    <definedName name="BLPH65" hidden="1">#REF!</definedName>
    <definedName name="BLPH66" hidden="1">#REF!</definedName>
    <definedName name="BLPH67" hidden="1">#REF!</definedName>
    <definedName name="BLPH68" hidden="1">#REF!</definedName>
    <definedName name="BLPH69" hidden="1">#REF!</definedName>
    <definedName name="BLPH7" hidden="1">#REF!</definedName>
    <definedName name="BLPH70" hidden="1">#REF!</definedName>
    <definedName name="BLPH71" hidden="1">#REF!</definedName>
    <definedName name="BLPH72" hidden="1">#REF!</definedName>
    <definedName name="BLPH73" hidden="1">#REF!</definedName>
    <definedName name="BLPH74" hidden="1">#REF!</definedName>
    <definedName name="BLPH75" hidden="1">#REF!</definedName>
    <definedName name="BLPH76" hidden="1">#REF!</definedName>
    <definedName name="BLPH77" hidden="1">#REF!</definedName>
    <definedName name="BLPH78" hidden="1">#REF!</definedName>
    <definedName name="BLPH79" hidden="1">#REF!</definedName>
    <definedName name="BLPH8" hidden="1">#REF!</definedName>
    <definedName name="BLPH80" hidden="1">#REF!</definedName>
    <definedName name="BLPH81" hidden="1">#REF!</definedName>
    <definedName name="BLPH82" hidden="1">#REF!</definedName>
    <definedName name="BLPH83" hidden="1">#REF!</definedName>
    <definedName name="BLPH84" hidden="1">#REF!</definedName>
    <definedName name="BLPH85" hidden="1">#REF!</definedName>
    <definedName name="BLPH86" hidden="1">#REF!</definedName>
    <definedName name="BLPH87" hidden="1">#REF!</definedName>
    <definedName name="BLPH88" hidden="1">#REF!</definedName>
    <definedName name="BLPH89" hidden="1">#REF!</definedName>
    <definedName name="BLPH9" hidden="1">#REF!</definedName>
    <definedName name="BLPH90" hidden="1">#REF!</definedName>
    <definedName name="BLPH91" hidden="1">#REF!</definedName>
    <definedName name="BLPH92" hidden="1">#REF!</definedName>
    <definedName name="BLPH93" hidden="1">#REF!</definedName>
    <definedName name="BLPH94" hidden="1">#REF!</definedName>
    <definedName name="BLPH95" hidden="1">#REF!</definedName>
    <definedName name="BLPH96" hidden="1">#REF!</definedName>
    <definedName name="BLPH97" hidden="1">#REF!</definedName>
    <definedName name="BLPH98" hidden="1">#REF!</definedName>
    <definedName name="BLPH99" hidden="1">#REF!</definedName>
    <definedName name="BusinessType">[4]Validation!$E$104:$E$106</definedName>
    <definedName name="Busservdata">[8]Busservdata!$BB$4:$BN$45</definedName>
    <definedName name="Busservrows">[8]Busservdata!$D$4:$D$45</definedName>
    <definedName name="Bussplitdata">[8]Busservdata!$BB$656:$BN$663</definedName>
    <definedName name="Bussplitrows">[8]Busservdata!$BA$656:$BA$663</definedName>
    <definedName name="CapexProfile">[9]Input!$E$344:$H$344</definedName>
    <definedName name="CapitalisationMethod">[4]Validation!$E$324:$E$325</definedName>
    <definedName name="CapitalisationRate">[4]Validation!$E$344:$E$358</definedName>
    <definedName name="CoD">[4]Financing!$E$168:$E$182</definedName>
    <definedName name="CoE">[4]Financing!$E$12:$E$26</definedName>
    <definedName name="CompetitionScenario">[4]Validation!$E$419:$E$424</definedName>
    <definedName name="Compname">[10]Universal_Data!$C$8</definedName>
    <definedName name="compname2">'[11]Universal data'!$C$8</definedName>
    <definedName name="Compound">[9]Input!$E$13:$AP$13</definedName>
    <definedName name="Counterparty">'[12]0.05_Lookup_Tables'!$M$31:$M$34</definedName>
    <definedName name="Currency">'[12]0.05_Lookup_Tables'!$M$19:$M$25</definedName>
    <definedName name="Cwvu.CapersView." hidden="1">[5]Sheet1!#REF!</definedName>
    <definedName name="Cwvu.Japan_Capers_Ed_Pub." hidden="1">[5]Sheet1!#REF!</definedName>
    <definedName name="DebtInflationIndex">[4]Financing!$E$388:$E$392</definedName>
    <definedName name="DepreciationMethod">[4]Validation!$E$139:$E$141</definedName>
    <definedName name="DNO_Number">'[13]User Interface'!$J$5</definedName>
    <definedName name="DNO_Select">'[13]User Interface'!$B$44:$C$58</definedName>
    <definedName name="ETConsumerBill">[4]Validation!$E$401:$E$403</definedName>
    <definedName name="ExitCosts">[9]Input!$C$367:$F$376</definedName>
    <definedName name="f" hidden="1">{"'PRODUCTIONCOST SHEET'!$B$3:$G$48"}</definedName>
    <definedName name="FBPQ_Convert">[9]Input!$E$18:$AP$18</definedName>
    <definedName name="ff" hidden="1">{#N/A,#N/A,FALSE,"PRJCTED MNTHLY QTY's"}</definedName>
    <definedName name="fffff" hidden="1">{#N/A,#N/A,FALSE,"PRJCTED QTRLY QTY's"}</definedName>
    <definedName name="filedate">#REF!</definedName>
    <definedName name="filename">#REF!</definedName>
    <definedName name="filepath">#REF!</definedName>
    <definedName name="FirstYearSpend">[9]Input!$E$378</definedName>
    <definedName name="FormOfControl">[4]Validation!$E$92:$E$93</definedName>
    <definedName name="GearingTarget">[4]Financing!$E$245:$E$259</definedName>
    <definedName name="gjk" hidden="1">{#N/A,#N/A,FALSE,"DI 2 YEAR MASTER SCHEDULE"}</definedName>
    <definedName name="Graph_Cbill_ETO">OFFSET([4]SRP!$E$151,0,1,1,[4]SRP!$F$10)</definedName>
    <definedName name="Graph_Cbill_GSO">OFFSET([4]SRP!$E$153,0,1,1,[4]SRP!$F$10)</definedName>
    <definedName name="Graph_Cbill_GTO">OFFSET([4]SRP!$E$152,0,1,1,[4]SRP!$F$10)</definedName>
    <definedName name="Graph_Cbill_Yr">OFFSET([4]SRP!$E$148,0,1,1,[4]SRP!$F$10)</definedName>
    <definedName name="Graph_CF_value">OFFSET([4]SRP!$E$69,0,1,1,[4]SRP!$F$10)</definedName>
    <definedName name="Graph_CF_Yrs">OFFSET([4]SRP!$E$67,0,1,1,[4]SRP!$F$10)</definedName>
    <definedName name="Graph_E_1">OFFSET([4]SRP!$E$95,0,1,1,[4]SRP!$F$10)</definedName>
    <definedName name="Graph_E_2">OFFSET([4]SRP!$E$96,0,1,1,[4]SRP!$F$10)</definedName>
    <definedName name="Graph_E_3">OFFSET([4]SRP!$E$97,0,1,1,[4]SRP!$F$10)</definedName>
    <definedName name="Graph_E_4">OFFSET([4]SRP!$E$98,0,1,1,[4]SRP!$F$10)</definedName>
    <definedName name="Graph_E_5">OFFSET([4]SRP!$E$99,0,1,1,[4]SRP!$F$10)</definedName>
    <definedName name="Graph_E_Yrs">OFFSET([4]SRP!$E$92,0,1,1,[4]SRP!$F$10)</definedName>
    <definedName name="Graph_RAV_value">OFFSET([4]SRP!$E$44,0,1,1,[4]SRP!$F$10)</definedName>
    <definedName name="Graph_RAV_Yrs">OFFSET([4]SRP!$E$42,0,1,1,[4]SRP!$F$10)</definedName>
    <definedName name="Graph_Rev_Totex">OFFSET([4]SRP!$E$19,0,1,1,[4]SRP!$F$10)</definedName>
    <definedName name="Graph_Rev_Value1">OFFSET([4]SRP!$E$18,0,1,1,[4]SRP!$F$10)</definedName>
    <definedName name="Graph_Rev_Yrs1">OFFSET([4]SRP!$E$16,0,1,1,[4]SRP!$F$10)</definedName>
    <definedName name="Graph_RoRE">OFFSET([4]SRP!$E$126,0,1,1,[4]SRP!$F$10)</definedName>
    <definedName name="Graph_RoRE_Yr">OFFSET([4]SRP!$E$123,0,1,1,[4]SRP!$F$10)</definedName>
    <definedName name="GTConsumerBill">[4]Validation!$E$410:$E$412</definedName>
    <definedName name="gwge" hidden="1">#REF!</definedName>
    <definedName name="hh"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hhuhdh1">'[14]Universal data'!$C$20</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Hyp_A2_Log">#REF!</definedName>
    <definedName name="IB_WDA">[9]Input!$E$37</definedName>
    <definedName name="InflationIndex">[4]Validation!$E$39:$E$42</definedName>
    <definedName name="InflationScenario">[4]Validation!$E$47:$E$62</definedName>
    <definedName name="l" hidden="1">{#N/A,#N/A,FALSE,"DI 2 YEAR MASTER SCHEDULE"}</definedName>
    <definedName name="ListOffset" hidden="1">1</definedName>
    <definedName name="lkl" hidden="1">{#N/A,#N/A,FALSE,"DI 2 YEAR MASTER SCHEDULE"}</definedName>
    <definedName name="LL_WDA">[9]Input!$E$38</definedName>
    <definedName name="Loantype">'[12]0.05_Lookup_Tables'!$L$9:$L$13</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g">#REF!</definedName>
    <definedName name="master_error_check">[15]ToC!$G$2</definedName>
    <definedName name="master_warning_check">[15]ToC!$I$2</definedName>
    <definedName name="mm"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mmmm"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ODBasis">[4]Validation!$E$461:$E$462</definedName>
    <definedName name="nn" hidden="1">{#N/A,#N/A,FALSE,"PRJCTED QTRLY $'s"}</definedName>
    <definedName name="NominalLabel">[9]Input!$E$19</definedName>
    <definedName name="NonControlOpex">'[4]Totex Inputs'!$E$1346:$E$1350</definedName>
    <definedName name="Pal_Workbook_GUID" hidden="1">"LJ9YVKRJVQ1A1KNUG7XIT5A9"</definedName>
    <definedName name="PostVestLife">[9]Input!$E$153</definedName>
    <definedName name="PP_WDA">[9]Input!$E$40</definedName>
    <definedName name="ProjectStatus">[4]Validation!$E$430:$E$431</definedName>
    <definedName name="qs" hidden="1">{#N/A,#N/A,FALSE,"PRJCTED MNTHLY QTY's"}</definedName>
    <definedName name="QualitativeRating">[4]Validation!$E$437:$E$439</definedName>
    <definedName name="Rank">'[12]0.05_Lookup_Tables'!$M$9:$M$12</definedName>
    <definedName name="RAVOptions">[3]UserInterface!$B$48</definedName>
    <definedName name="RDScenario">[9]Input!$G$289:$L$313</definedName>
    <definedName name="RealLabel">[3]Input!$E$21</definedName>
    <definedName name="Ref_Col">#REF!</definedName>
    <definedName name="Ref_Data">#REF!</definedName>
    <definedName name="Ref_Row">#REF!</definedName>
    <definedName name="Ref_Sheet">#REF!</definedName>
    <definedName name="REF_WDA">[9]Input!$E$41</definedName>
    <definedName name="Referencerate">'[12]0.05_Lookup_Tables'!$L$19:$L$27</definedName>
    <definedName name="Repyear2">'[16]Universal data'!$C$21</definedName>
    <definedName name="RevDriver">[9]Input!$C$316:$I$341</definedName>
    <definedName name="RevDrivers">[3]UserInterface!$B$72</definedName>
    <definedName name="RevIndex">[9]Input!$E$383:$AP$383</definedName>
    <definedName name="RevLife">[9]Input!$E$154</definedName>
    <definedName name="RiskAfterRecalcMacro" hidden="1">"Simulation"</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TRUE</definedName>
    <definedName name="RiskRunAfterSimMacro" hidden="1">FALSE</definedName>
    <definedName name="RiskRunBeforeRecalcMacro" hidden="1">FALSE</definedName>
    <definedName name="RiskRunBeforeSimMacro" hidden="1">FALSE</definedName>
    <definedName name="RiskSamplingType" hidden="1">3</definedName>
    <definedName name="RiskScenario">[4]Validation!$E$153:$E$158</definedName>
    <definedName name="RiskShowRiskWindowAtEndOfSimulation">TRUE</definedName>
    <definedName name="RiskStandardRecalc" hidden="1">1</definedName>
    <definedName name="RiskSubScenario">[4]Validation!$E$445:$E$450</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FALSE</definedName>
    <definedName name="rng_non_op_cap_cat">'[17]Developer Settings'!$E$1167:$E$1172</definedName>
    <definedName name="RPEIndex">[4]Validation!$E$67:$E$72</definedName>
    <definedName name="RPI">[3]Input!$E$8:$AL$8</definedName>
    <definedName name="Rwvu.CapersView." hidden="1">#REF!</definedName>
    <definedName name="Rwvu.Japan_Capers_Ed_Pub." hidden="1">#REF!</definedName>
    <definedName name="Rwvu.KJP_CC." hidden="1">#REF!</definedName>
    <definedName name="SAPBEXhrIndnt" hidden="1">"Wide"</definedName>
    <definedName name="SAPBEXrevision" hidden="1">1</definedName>
    <definedName name="SAPBEXsysID" hidden="1">"BWP"</definedName>
    <definedName name="SAPBEXwbID" hidden="1">"3M0Y5JZ0K259IJHR15SO2N9QE"</definedName>
    <definedName name="SAPsysID" hidden="1">"708C5W7SBKP804JT78WJ0JNKI"</definedName>
    <definedName name="SAPwbID" hidden="1">"ARS"</definedName>
    <definedName name="SecondYearSpend">[9]Input!$E$379</definedName>
    <definedName name="Smooth">[3]Input!$E$139</definedName>
    <definedName name="SOAdditional">'[4]Incentives Inputs'!$E$270:$E$274</definedName>
    <definedName name="SoDepreciation">'[4]Depr Inputs'!$E$59:$E$68</definedName>
    <definedName name="SoLegacyAdj">[4]Validation!$E$314:$E$319</definedName>
    <definedName name="SoNonTotexRev">[4]Validation!$E$267:$E$272</definedName>
    <definedName name="SoPension">[4]Validation!$E$390:$E$395</definedName>
    <definedName name="SoPool">'[4]Tax Inputs'!$E$379:$E$383</definedName>
    <definedName name="SoTransfer">'[4]Inflation Inputs'!$E$92:$E$96</definedName>
    <definedName name="Specialfeatures">'[12]0.05_Lookup_Tables'!$L$31:$L$34</definedName>
    <definedName name="StartDate">[9]Input!$E$7</definedName>
    <definedName name="Status">[4]Validation!$E$371:$E$373</definedName>
    <definedName name="Stock">[18]Input!$E$67:$AL$67</definedName>
    <definedName name="Swaplegs">'[12]0.05_Lookup_Tables'!$L$38:$L$39</definedName>
    <definedName name="Swvu.CapersView." hidden="1">[5]Sheet1!#REF!</definedName>
    <definedName name="Swvu.Japan_Capers_Ed_Pub." hidden="1">#REF!</definedName>
    <definedName name="Swvu.KJP_CC." hidden="1">#REF!</definedName>
    <definedName name="t">[3]Input!$E$20</definedName>
    <definedName name="T1Allowances">[4]Validation!$E$163:$E$178</definedName>
    <definedName name="T1Totex">[4]Validation!$E$215:$E$230</definedName>
    <definedName name="T2Allowances">[4]Validation!$E$183:$E$200</definedName>
    <definedName name="T2Totex">[4]Validation!$E$235:$E$250</definedName>
    <definedName name="TaxAdd">[18]Input!$E$193:$AL$193</definedName>
    <definedName name="TaxAdj">[18]Input!$E$196:$AL$196</definedName>
    <definedName name="TaxDed">[18]Input!$E$194:$AL$194</definedName>
    <definedName name="TaxDepn">[18]Depn!$E$29:$AL$29</definedName>
    <definedName name="TaxPools">[4]Validation!$E$297:$E$299</definedName>
    <definedName name="TaxRate">'[4]Tax Inputs'!$E$12:$E$16</definedName>
    <definedName name="TaxTreatment">[4]Validation!$E$330:$E$332</definedName>
    <definedName name="TaxWarning">[19]Input!$E$20</definedName>
    <definedName name="timeline_year_end">'[15]Developer Settings'!$AA$48:$HK$48</definedName>
    <definedName name="timeline_year_start">'[15]Developer Settings'!$AA$47:$HK$47</definedName>
    <definedName name="timeline_years">'[15]Developer Settings'!$AA$49:$HK$49</definedName>
    <definedName name="Timing">[4]Validation!$E$337:$E$339</definedName>
    <definedName name="TIRG_Adv">[18]UserInterface!$B$60</definedName>
    <definedName name="TIRG_CoC">[18]Input!$E$245</definedName>
    <definedName name="TIRG_Option">[18]UserInterface!$B$54</definedName>
    <definedName name="TIRGLife">[18]Input!$E$246</definedName>
    <definedName name="TOAdditional">'[4]Incentives Inputs'!$E$260:$E$264</definedName>
    <definedName name="ToDepreciation">'[4]Depr Inputs'!$E$12:$E$21</definedName>
    <definedName name="ToLegacyAdj">[4]Validation!$E$304:$E$309</definedName>
    <definedName name="Tolerance">[4]Global!$F$24</definedName>
    <definedName name="ToNonTotexRev">[4]Validation!$E$255:$E$262</definedName>
    <definedName name="ToPension">[4]Validation!$E$379:$E$384</definedName>
    <definedName name="ToPool">'[4]Tax Inputs'!$E$293:$E$297</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ToTransfer">'[4]Inflation Inputs'!$E$82:$E$86</definedName>
    <definedName name="TransitionBasis">[4]Validation!$E$146:$E$148</definedName>
    <definedName name="Turnover">[18]Input!$E$49:$AL$49</definedName>
    <definedName name="TWDV">[18]Depn!$E$37:$AL$37</definedName>
    <definedName name="u" hidden="1">{#VALUE!,#N/A,FALSE,0}</definedName>
    <definedName name="UAG" hidden="1">{#N/A,#N/A,FALSE,"DI 2 YEAR MASTER SCHEDULE"}</definedName>
    <definedName name="UCACONV">[9]Input!$E$381</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seprofiledrevenues">'[13]User Interface'!$J$33</definedName>
    <definedName name="v" hidden="1">{"Japan_Capers_Ed_Pub",#N/A,FALSE,"DI 2 YEAR MASTER SCHEDULE"}</definedName>
    <definedName name="val_31a">'[17]Developer Settings'!$E$738</definedName>
    <definedName name="val_selected_price_base">'[17]Developer Settings'!$E$1262:$E$1263</definedName>
    <definedName name="val_sf">[20]Setup!$R$19</definedName>
    <definedName name="val_tolerance">'[15]Developer Settings'!$E$1074</definedName>
    <definedName name="val_year_abbreviation">'[17]Developer Settings'!$E$1237:$E$1256</definedName>
    <definedName name="valuevx">42.314159</definedName>
    <definedName name="VWACC">[18]PostTaxRev!$E$10:$AL$10</definedName>
    <definedName name="wrn.CapersPlotter." hidden="1">{#N/A,#N/A,FALSE,"DI 2 YEAR MASTER SCHEDULE"}</definedName>
    <definedName name="wrn.Edutainment._.Priority._.List." hidden="1">{#N/A,#N/A,FALSE,"DI 2 YEAR MASTER SCHEDULE"}</definedName>
    <definedName name="wrn.Japan_Capers_Ed._.Pub." hidden="1">{"Japan_Capers_Ed_Pub",#N/A,FALSE,"DI 2 YEAR MASTER SCHEDULE"}</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x" hidden="1">{#N/A,#N/A,FALSE,"DI 2 YEAR MASTER SCHEDULE"}</definedName>
    <definedName name="XFactor">[18]Input!$E$22:$AL$22</definedName>
    <definedName name="y"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YearsSinceVesting">[18]Input!$E$145</definedName>
    <definedName name="YesNo">[4]Validation!$E$77:$E$78</definedName>
    <definedName name="z" hidden="1">{#N/A,#N/A,FALSE,"DI 2 YEAR MASTER SCHEDULE"}</definedName>
    <definedName name="Z_9A428CE1_B4D9_11D0_A8AA_0000C071AEE7_.wvu.Cols" hidden="1">[5]Sheet1!$A$1:$Q$65536,[5]Sheet1!$Y$1:$Z$65536</definedName>
    <definedName name="Z_9A428CE1_B4D9_11D0_A8AA_0000C071AEE7_.wvu.PrintArea" hidden="1">#REF!</definedName>
    <definedName name="zCompany">[4]Global!$F$12</definedName>
    <definedName name="zDate_Headings">[4]Global!$35:$35</definedName>
    <definedName name="zDPW">[4]Global!$J$41</definedName>
    <definedName name="zDpY">[4]Global!$J$38</definedName>
    <definedName name="zEndDates">[4]Global!$34:$34</definedName>
    <definedName name="zFYE">[4]Global!$J$40</definedName>
    <definedName name="zLblHis">[4]Global!$J$45</definedName>
    <definedName name="zMDate">[4]Global!$F$22</definedName>
    <definedName name="zMheading">[4]Global!$F$21</definedName>
    <definedName name="zMnthFY">[4]Global!$93:$93</definedName>
    <definedName name="zModelCheck">[4]TOC!$E$15</definedName>
    <definedName name="zModelEndDate">[4]Global!$J$39</definedName>
    <definedName name="zModelPerNo">[4]Global!$80:$80</definedName>
    <definedName name="zModelWarningCheck">[4]TOC!$G$15</definedName>
    <definedName name="zMonthly">[4]Global!$J$86</definedName>
    <definedName name="zMpHY">[4]Global!$J$100</definedName>
    <definedName name="zMpQtr">[4]Global!$J$101</definedName>
    <definedName name="zPeriodScale">[4]Global!$J$36</definedName>
    <definedName name="zPeriodScales">[4]Global!$F$83:$F$87</definedName>
    <definedName name="zPeriodsPerYear">[4]Global!$J$83:$J$87</definedName>
    <definedName name="zPerType">[4]Global!$32:$32</definedName>
    <definedName name="zPpY">[4]Global!$J$37</definedName>
    <definedName name="zProjName">[4]Global!$F$11</definedName>
    <definedName name="zQuarterly">[4]Global!$J$85</definedName>
    <definedName name="zSemiAnnually">[4]Global!$J$84</definedName>
    <definedName name="zStartActual">[4]Global!$L$46</definedName>
    <definedName name="zVersion">[4]Global!$F$23</definedName>
    <definedName name="zWeekly">[4]Global!$J$87</definedName>
    <definedName name="ZZZ_Subtitle">'[15]Developer Settings'!$F$26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3" i="1" l="1"/>
  <c r="H8" i="1"/>
  <c r="I8" i="1"/>
  <c r="H7" i="1"/>
  <c r="F11" i="1"/>
  <c r="C62" i="3" l="1"/>
  <c r="I62" i="3" s="1"/>
  <c r="K62" i="3" s="1"/>
  <c r="K24" i="3" s="1"/>
  <c r="J61" i="3"/>
  <c r="H61" i="3"/>
  <c r="F61" i="3"/>
  <c r="E61" i="3"/>
  <c r="D61" i="3"/>
  <c r="C61" i="3"/>
  <c r="I60" i="3"/>
  <c r="K60" i="3" s="1"/>
  <c r="I59" i="3"/>
  <c r="K59" i="3" s="1"/>
  <c r="I58" i="3"/>
  <c r="K58" i="3" s="1"/>
  <c r="G58" i="3"/>
  <c r="G57" i="3"/>
  <c r="I57" i="3" s="1"/>
  <c r="K57" i="3" s="1"/>
  <c r="I56" i="3"/>
  <c r="K56" i="3" s="1"/>
  <c r="G56" i="3"/>
  <c r="G55" i="3" s="1"/>
  <c r="H54" i="3"/>
  <c r="F54" i="3"/>
  <c r="E54" i="3"/>
  <c r="D54" i="3"/>
  <c r="C54" i="3"/>
  <c r="G53" i="3"/>
  <c r="G52" i="3" s="1"/>
  <c r="J22" i="3"/>
  <c r="I51" i="3"/>
  <c r="K51" i="3" s="1"/>
  <c r="G50" i="3"/>
  <c r="F50" i="3"/>
  <c r="E50" i="3"/>
  <c r="D50" i="3"/>
  <c r="H49" i="3"/>
  <c r="I49" i="3" s="1"/>
  <c r="K49" i="3" s="1"/>
  <c r="K48" i="3"/>
  <c r="I48" i="3"/>
  <c r="I47" i="3"/>
  <c r="K47" i="3" s="1"/>
  <c r="C47" i="3"/>
  <c r="C50" i="3" s="1"/>
  <c r="J50" i="3"/>
  <c r="I46" i="3"/>
  <c r="I50" i="3" s="1"/>
  <c r="K45" i="3"/>
  <c r="I45" i="3"/>
  <c r="H44" i="3"/>
  <c r="G44" i="3"/>
  <c r="F44" i="3"/>
  <c r="E44" i="3"/>
  <c r="I44" i="3" s="1"/>
  <c r="D44" i="3"/>
  <c r="C44" i="3"/>
  <c r="K43" i="3"/>
  <c r="I43" i="3"/>
  <c r="K42" i="3"/>
  <c r="I42" i="3"/>
  <c r="I41" i="3"/>
  <c r="K41" i="3" s="1"/>
  <c r="J44" i="3"/>
  <c r="I40" i="3"/>
  <c r="H39" i="3"/>
  <c r="G39" i="3"/>
  <c r="C39" i="3"/>
  <c r="J38" i="3"/>
  <c r="I38" i="3"/>
  <c r="K38" i="3" s="1"/>
  <c r="E37" i="3"/>
  <c r="I37" i="3" s="1"/>
  <c r="K37" i="3" s="1"/>
  <c r="D36" i="3"/>
  <c r="D35" i="3" s="1"/>
  <c r="J19" i="3"/>
  <c r="E35" i="3"/>
  <c r="F34" i="3"/>
  <c r="F19" i="3" s="1"/>
  <c r="J33" i="3"/>
  <c r="I33" i="3"/>
  <c r="H33" i="3"/>
  <c r="G33" i="3"/>
  <c r="F33" i="3"/>
  <c r="E33" i="3"/>
  <c r="D33" i="3"/>
  <c r="C33" i="3"/>
  <c r="I32" i="3"/>
  <c r="K32" i="3" s="1"/>
  <c r="I31" i="3"/>
  <c r="I30" i="3"/>
  <c r="K29" i="3"/>
  <c r="I29" i="3"/>
  <c r="K28" i="3"/>
  <c r="I28" i="3"/>
  <c r="I27" i="3"/>
  <c r="K27" i="3" s="1"/>
  <c r="J24" i="3"/>
  <c r="H24" i="3"/>
  <c r="G24" i="3"/>
  <c r="F24" i="3"/>
  <c r="E24" i="3"/>
  <c r="D24" i="3"/>
  <c r="I24" i="3" s="1"/>
  <c r="J23" i="3"/>
  <c r="H23" i="3"/>
  <c r="F23" i="3"/>
  <c r="E23" i="3"/>
  <c r="D23" i="3"/>
  <c r="H22" i="3"/>
  <c r="F22" i="3"/>
  <c r="E22" i="3"/>
  <c r="D22" i="3"/>
  <c r="H21" i="3"/>
  <c r="G21" i="3"/>
  <c r="F21" i="3"/>
  <c r="E21" i="3"/>
  <c r="D21" i="3"/>
  <c r="I21" i="3" s="1"/>
  <c r="J20" i="3"/>
  <c r="G20" i="3"/>
  <c r="F20" i="3"/>
  <c r="E20" i="3"/>
  <c r="D20" i="3"/>
  <c r="H19" i="3"/>
  <c r="G19" i="3"/>
  <c r="E19" i="3"/>
  <c r="J18" i="3"/>
  <c r="H18" i="3"/>
  <c r="G18" i="3"/>
  <c r="F18" i="3"/>
  <c r="F25" i="3" s="1"/>
  <c r="E18" i="3"/>
  <c r="E25" i="3" s="1"/>
  <c r="D18" i="3"/>
  <c r="I18" i="3" s="1"/>
  <c r="C60" i="2"/>
  <c r="J59" i="2"/>
  <c r="H59" i="2"/>
  <c r="F59" i="2"/>
  <c r="E59" i="2"/>
  <c r="D59" i="2"/>
  <c r="C59" i="2"/>
  <c r="I58" i="2"/>
  <c r="K58" i="2" s="1"/>
  <c r="K57" i="2"/>
  <c r="I57" i="2"/>
  <c r="I56" i="2"/>
  <c r="K56" i="2" s="1"/>
  <c r="G56" i="2"/>
  <c r="G55" i="2"/>
  <c r="I55" i="2" s="1"/>
  <c r="K55" i="2" s="1"/>
  <c r="G54" i="2"/>
  <c r="I54" i="2" s="1"/>
  <c r="K54" i="2" s="1"/>
  <c r="G53" i="2"/>
  <c r="G59" i="2" s="1"/>
  <c r="J52" i="2"/>
  <c r="F52" i="2"/>
  <c r="E52" i="2"/>
  <c r="D52" i="2"/>
  <c r="C52" i="2"/>
  <c r="I51" i="2"/>
  <c r="I52" i="2" s="1"/>
  <c r="G51" i="2"/>
  <c r="I50" i="2"/>
  <c r="K50" i="2" s="1"/>
  <c r="H50" i="2"/>
  <c r="H22" i="2" s="1"/>
  <c r="G50" i="2"/>
  <c r="G52" i="2" s="1"/>
  <c r="I49" i="2"/>
  <c r="K49" i="2" s="1"/>
  <c r="J48" i="2"/>
  <c r="H48" i="2"/>
  <c r="G48" i="2"/>
  <c r="F48" i="2"/>
  <c r="E48" i="2"/>
  <c r="D48" i="2"/>
  <c r="C48" i="2"/>
  <c r="I47" i="2"/>
  <c r="K47" i="2" s="1"/>
  <c r="K46" i="2"/>
  <c r="I46" i="2"/>
  <c r="K45" i="2"/>
  <c r="I45" i="2"/>
  <c r="I48" i="2" s="1"/>
  <c r="J44" i="2"/>
  <c r="H44" i="2"/>
  <c r="G44" i="2"/>
  <c r="F44" i="2"/>
  <c r="E44" i="2"/>
  <c r="D44" i="2"/>
  <c r="C44" i="2"/>
  <c r="K43" i="2"/>
  <c r="I43" i="2"/>
  <c r="I42" i="2"/>
  <c r="K42" i="2" s="1"/>
  <c r="I41" i="2"/>
  <c r="K41" i="2" s="1"/>
  <c r="I40" i="2"/>
  <c r="K40" i="2" s="1"/>
  <c r="J39" i="2"/>
  <c r="H39" i="2"/>
  <c r="G39" i="2"/>
  <c r="C39" i="2"/>
  <c r="I38" i="2"/>
  <c r="K38" i="2" s="1"/>
  <c r="D36" i="2"/>
  <c r="I36" i="2" s="1"/>
  <c r="K36" i="2" s="1"/>
  <c r="E35" i="2"/>
  <c r="F34" i="2"/>
  <c r="I34" i="2" s="1"/>
  <c r="J33" i="2"/>
  <c r="H33" i="2"/>
  <c r="G33" i="2"/>
  <c r="F33" i="2"/>
  <c r="E33" i="2"/>
  <c r="D33" i="2"/>
  <c r="C33" i="2"/>
  <c r="I32" i="2"/>
  <c r="K32" i="2" s="1"/>
  <c r="I31" i="2"/>
  <c r="I30" i="2"/>
  <c r="K29" i="2"/>
  <c r="I29" i="2"/>
  <c r="I28" i="2"/>
  <c r="K28" i="2" s="1"/>
  <c r="I27" i="2"/>
  <c r="K27" i="2" s="1"/>
  <c r="J24" i="2"/>
  <c r="G24" i="2"/>
  <c r="F24" i="2"/>
  <c r="E24" i="2"/>
  <c r="D24" i="2"/>
  <c r="J23" i="2"/>
  <c r="H23" i="2"/>
  <c r="G23" i="2"/>
  <c r="F23" i="2"/>
  <c r="I23" i="2" s="1"/>
  <c r="E23" i="2"/>
  <c r="D23" i="2"/>
  <c r="J22" i="2"/>
  <c r="G22" i="2"/>
  <c r="F22" i="2"/>
  <c r="E22" i="2"/>
  <c r="D22" i="2"/>
  <c r="J21" i="2"/>
  <c r="H21" i="2"/>
  <c r="G21" i="2"/>
  <c r="F21" i="2"/>
  <c r="I21" i="2" s="1"/>
  <c r="E21" i="2"/>
  <c r="D21" i="2"/>
  <c r="J20" i="2"/>
  <c r="H20" i="2"/>
  <c r="G20" i="2"/>
  <c r="F20" i="2"/>
  <c r="I20" i="2" s="1"/>
  <c r="E20" i="2"/>
  <c r="D20" i="2"/>
  <c r="J19" i="2"/>
  <c r="H19" i="2"/>
  <c r="G19" i="2"/>
  <c r="F19" i="2"/>
  <c r="J18" i="2"/>
  <c r="J25" i="2" s="1"/>
  <c r="H18" i="2"/>
  <c r="G18" i="2"/>
  <c r="G25" i="2" s="1"/>
  <c r="F18" i="2"/>
  <c r="F25" i="2" s="1"/>
  <c r="E18" i="2"/>
  <c r="D18" i="2"/>
  <c r="I20" i="1"/>
  <c r="H20" i="1"/>
  <c r="J20" i="1" s="1"/>
  <c r="H19" i="1"/>
  <c r="F19" i="1"/>
  <c r="I19" i="1" s="1"/>
  <c r="H18" i="1"/>
  <c r="F18" i="1"/>
  <c r="I18" i="1" s="1"/>
  <c r="I17" i="1"/>
  <c r="H17" i="1"/>
  <c r="I16" i="1"/>
  <c r="H16" i="1"/>
  <c r="I15" i="1"/>
  <c r="H15" i="1"/>
  <c r="H14" i="1"/>
  <c r="I14" i="1"/>
  <c r="I13" i="1"/>
  <c r="H13" i="1"/>
  <c r="I12" i="1"/>
  <c r="H12" i="1"/>
  <c r="H11" i="1"/>
  <c r="I11" i="1"/>
  <c r="I10" i="1"/>
  <c r="H10" i="1"/>
  <c r="E9" i="1"/>
  <c r="E21" i="1" s="1"/>
  <c r="F9" i="1" s="1"/>
  <c r="I9" i="1" s="1"/>
  <c r="I7" i="1"/>
  <c r="J7" i="1" s="1"/>
  <c r="H9" i="1" l="1"/>
  <c r="J17" i="1"/>
  <c r="I21" i="1"/>
  <c r="J10" i="1"/>
  <c r="J15" i="1"/>
  <c r="J12" i="1"/>
  <c r="J8" i="1"/>
  <c r="J16" i="1"/>
  <c r="B21" i="1"/>
  <c r="J11" i="1"/>
  <c r="J19" i="1"/>
  <c r="C21" i="1"/>
  <c r="J21" i="3"/>
  <c r="J25" i="3" s="1"/>
  <c r="K40" i="3"/>
  <c r="K44" i="3" s="1"/>
  <c r="D21" i="1"/>
  <c r="K34" i="2"/>
  <c r="K44" i="2"/>
  <c r="K21" i="2"/>
  <c r="K48" i="2"/>
  <c r="K20" i="2"/>
  <c r="D19" i="3"/>
  <c r="I19" i="3" s="1"/>
  <c r="D39" i="3"/>
  <c r="I35" i="3"/>
  <c r="K35" i="3" s="1"/>
  <c r="E39" i="2"/>
  <c r="K33" i="2"/>
  <c r="K18" i="2"/>
  <c r="J14" i="1"/>
  <c r="I55" i="3"/>
  <c r="K55" i="3" s="1"/>
  <c r="G61" i="3"/>
  <c r="G23" i="3"/>
  <c r="I23" i="3" s="1"/>
  <c r="J18" i="1"/>
  <c r="I22" i="2"/>
  <c r="I61" i="3"/>
  <c r="J13" i="1"/>
  <c r="K33" i="3"/>
  <c r="K18" i="3"/>
  <c r="G54" i="3"/>
  <c r="I54" i="3" s="1"/>
  <c r="I52" i="3"/>
  <c r="K52" i="3" s="1"/>
  <c r="G22" i="3"/>
  <c r="I22" i="3" s="1"/>
  <c r="D25" i="3"/>
  <c r="I18" i="2"/>
  <c r="E37" i="2"/>
  <c r="I37" i="2" s="1"/>
  <c r="K37" i="2" s="1"/>
  <c r="F39" i="2"/>
  <c r="J39" i="3"/>
  <c r="K46" i="3"/>
  <c r="K20" i="3" s="1"/>
  <c r="D35" i="2"/>
  <c r="I53" i="2"/>
  <c r="H20" i="3"/>
  <c r="H25" i="3" s="1"/>
  <c r="I34" i="3"/>
  <c r="K34" i="3" s="1"/>
  <c r="I36" i="3"/>
  <c r="K36" i="3" s="1"/>
  <c r="I53" i="3"/>
  <c r="K53" i="3" s="1"/>
  <c r="J54" i="3"/>
  <c r="I33" i="2"/>
  <c r="E39" i="3"/>
  <c r="I39" i="3" s="1"/>
  <c r="E19" i="2"/>
  <c r="E25" i="2" s="1"/>
  <c r="I44" i="2"/>
  <c r="H52" i="2"/>
  <c r="H60" i="2" s="1"/>
  <c r="F39" i="3"/>
  <c r="K51" i="2"/>
  <c r="K52" i="2" s="1"/>
  <c r="H50" i="3"/>
  <c r="H21" i="1"/>
  <c r="K21" i="3" l="1"/>
  <c r="A21" i="1"/>
  <c r="K22" i="3"/>
  <c r="H24" i="2"/>
  <c r="I60" i="2"/>
  <c r="K60" i="2" s="1"/>
  <c r="K24" i="2" s="1"/>
  <c r="I59" i="2"/>
  <c r="K53" i="2"/>
  <c r="D39" i="2"/>
  <c r="I35" i="2"/>
  <c r="D19" i="2"/>
  <c r="K22" i="2"/>
  <c r="K61" i="3"/>
  <c r="K23" i="3"/>
  <c r="K54" i="3"/>
  <c r="K50" i="3"/>
  <c r="G25" i="3"/>
  <c r="I20" i="3"/>
  <c r="K19" i="3"/>
  <c r="K25" i="3" s="1"/>
  <c r="K39" i="3"/>
  <c r="I25" i="3"/>
  <c r="F21" i="1"/>
  <c r="I19" i="2" l="1"/>
  <c r="D25" i="2"/>
  <c r="K35" i="2"/>
  <c r="I39" i="2"/>
  <c r="K23" i="2"/>
  <c r="K59" i="2"/>
  <c r="I24" i="2"/>
  <c r="H25" i="2"/>
  <c r="K39" i="2" l="1"/>
  <c r="K19" i="2"/>
  <c r="K25" i="2" s="1"/>
  <c r="J21" i="1"/>
  <c r="J9" i="1"/>
  <c r="I25" i="2"/>
</calcChain>
</file>

<file path=xl/sharedStrings.xml><?xml version="1.0" encoding="utf-8"?>
<sst xmlns="http://schemas.openxmlformats.org/spreadsheetml/2006/main" count="268" uniqueCount="103">
  <si>
    <t>Submission £</t>
  </si>
  <si>
    <t>Submission efficiency £</t>
  </si>
  <si>
    <t>Response view pre update to NG efficiencies</t>
  </si>
  <si>
    <t>Rationale</t>
  </si>
  <si>
    <t>Updated response view excluding all efficiencies</t>
  </si>
  <si>
    <t>Response view efficiency</t>
  </si>
  <si>
    <t>Total</t>
  </si>
  <si>
    <t>Network Capability</t>
  </si>
  <si>
    <t>Compressor Emissions</t>
  </si>
  <si>
    <t>Asset Health</t>
  </si>
  <si>
    <t>Decommissioning</t>
  </si>
  <si>
    <t>Opex Direct/CAI/BS</t>
  </si>
  <si>
    <t>Non Operational Capex</t>
  </si>
  <si>
    <t>Cyber Resilience IT - capex</t>
  </si>
  <si>
    <t>Cyber Resilience IT - opex</t>
  </si>
  <si>
    <t>Cyber Resilience OT - capex</t>
  </si>
  <si>
    <t>Now UIOLI no efficiency</t>
  </si>
  <si>
    <t>Cyber Resilience OT - opex</t>
  </si>
  <si>
    <t>Physical Security Resilience Capex</t>
  </si>
  <si>
    <t>Physical Security Resilience Opex</t>
  </si>
  <si>
    <t>Pension Costs</t>
  </si>
  <si>
    <t>SO Capex</t>
  </si>
  <si>
    <t>AH balance not subject to ex post review and relevant to 4% calculation</t>
  </si>
  <si>
    <t>Percentage of relevant capex</t>
  </si>
  <si>
    <t>The table below provides a reconciliation from the figures presented in the DD NGGT annex pdf document to the figures included in the NGGT response document. An explanation of the calculation is provided below.</t>
  </si>
  <si>
    <t>Ofgem figures:</t>
  </si>
  <si>
    <t>Column C</t>
  </si>
  <si>
    <t>Figures in column C have been copied directly from the Ofgem DD document</t>
  </si>
  <si>
    <t>Reconciling items:</t>
  </si>
  <si>
    <t>Column D</t>
  </si>
  <si>
    <t>Moving 'Other Asset Health Costs' into 'Asset Health' in line with the submission</t>
  </si>
  <si>
    <t>Column E</t>
  </si>
  <si>
    <t>Moving 'Decommissioning' costs per the submission into 'Decommissioning' line  in line with the submission</t>
  </si>
  <si>
    <t>Column F</t>
  </si>
  <si>
    <t>Moving 'Compressor decommissioning' costs per the submission into 'Compressors' line  in line with the submission</t>
  </si>
  <si>
    <t>Column G</t>
  </si>
  <si>
    <t>Merging TO/SO lines for simplicity</t>
  </si>
  <si>
    <t>Column H</t>
  </si>
  <si>
    <t>Adjusted figures:</t>
  </si>
  <si>
    <t>Column I</t>
  </si>
  <si>
    <t>Sum of columns C_H to calculate the reconciled figure</t>
  </si>
  <si>
    <t>Column J</t>
  </si>
  <si>
    <t>Figure taken directly from NG response</t>
  </si>
  <si>
    <t>Column K</t>
  </si>
  <si>
    <t>Calculated unreconciled differences</t>
  </si>
  <si>
    <t>Ofgem figures</t>
  </si>
  <si>
    <t>Reconciling items</t>
  </si>
  <si>
    <t>Adjusted figures</t>
  </si>
  <si>
    <t>NGGT BP baseline</t>
  </si>
  <si>
    <t>Put all AH together</t>
  </si>
  <si>
    <t>Move Decom to a separate line</t>
  </si>
  <si>
    <t>Move compressor decommissioning to compressors</t>
  </si>
  <si>
    <t>Merge TO/SO</t>
  </si>
  <si>
    <t>Efficiency pulled into separate line</t>
  </si>
  <si>
    <t>Calculated total</t>
  </si>
  <si>
    <t>Total per NG response</t>
  </si>
  <si>
    <t>Difference</t>
  </si>
  <si>
    <t>Load related expenditure</t>
  </si>
  <si>
    <t>Non-load related</t>
  </si>
  <si>
    <t>Other costs</t>
  </si>
  <si>
    <t>Non-op Capex</t>
  </si>
  <si>
    <t>Network operating costs</t>
  </si>
  <si>
    <t>Indirect costs</t>
  </si>
  <si>
    <t>Ongoing efficiency</t>
  </si>
  <si>
    <t>Load related</t>
  </si>
  <si>
    <t>Entry</t>
  </si>
  <si>
    <t>Exit</t>
  </si>
  <si>
    <t>Offtakes</t>
  </si>
  <si>
    <t>Offtakes (customer Contributions)</t>
  </si>
  <si>
    <t>Capitalised Opex adjustment</t>
  </si>
  <si>
    <t>Other Asset Health costs</t>
  </si>
  <si>
    <t>TO non-op Capex</t>
  </si>
  <si>
    <t>TO capitalised Opex adjustment</t>
  </si>
  <si>
    <t>SO non-op Capex</t>
  </si>
  <si>
    <t>SO capitalised Opex adjustment</t>
  </si>
  <si>
    <t>Cyber OT</t>
  </si>
  <si>
    <t>Cyber IT</t>
  </si>
  <si>
    <t>Phys sec capex</t>
  </si>
  <si>
    <t>Phys sec opex</t>
  </si>
  <si>
    <t>TO Direct Opex</t>
  </si>
  <si>
    <t>SO Direct Opex</t>
  </si>
  <si>
    <t>Indirect</t>
  </si>
  <si>
    <t>NGGT TO BSC</t>
  </si>
  <si>
    <t>NGGT SO BSC</t>
  </si>
  <si>
    <t>NGGT TO CAI</t>
  </si>
  <si>
    <t>NGGT SO CAI</t>
  </si>
  <si>
    <t>Quarry and Loss Categories</t>
  </si>
  <si>
    <t>Pension</t>
  </si>
  <si>
    <t>Reversal of error on cyber IT where the total include the Cyber IT UM value, this allows the sub table to agree to the total table</t>
  </si>
  <si>
    <t>Ofgem DD Baseline</t>
  </si>
  <si>
    <t>Reversal of error on cyber IT to agree sub table to total table</t>
  </si>
  <si>
    <t>Additional item to add up to total</t>
  </si>
  <si>
    <t>In line with submission.  No change.</t>
  </si>
  <si>
    <t>Recalculated to bring overall efficiency back to 4%.</t>
  </si>
  <si>
    <t>Calculation of efficiency in NGGT response to Ofgem Draft determination:</t>
  </si>
  <si>
    <t>Accepted Ofgem efficiencies included in response</t>
  </si>
  <si>
    <t>Calculation of NG efficiency for response</t>
  </si>
  <si>
    <t>4% capex efficiency has been applied to Compressors, Decommissioning, Physical security and General AH not subject to ex post review.  Cyber OT has been excluded as this is now funded as UIOLI allowance.</t>
  </si>
  <si>
    <t>In creating our business plan we performed detailed assessment of possible efficiencies in all areas of our plan, this detailed assessment resulted in an ambitious aim of 4 per cent efficiency forecast on our baseline direct capital investments and 1.1 per cent per year productivity growth target on operational costs.</t>
  </si>
  <si>
    <t>Overlaid higher Ofgem efficiency, efficiency from plan excluded.</t>
  </si>
  <si>
    <t>Reclassing efficiencies included within some lines in the submission to the 'ongoing efficiency' line</t>
  </si>
  <si>
    <t>In our response on direct capital investment we have recalculated the level of efficiency included in our business plan to come back to our 4% proposal by netting off the Ofgem proposed unit cost efficiencies and only applying efficiencies to ex-ante funding, e.g. excluding costs subject to ex-post adjustments.  For simplicity this adjustment has been included in the asset health line.</t>
  </si>
  <si>
    <t>We disagree with the ongoing efficiency applied to our plan by Ofgem in the Draft determination, more details on this are included in our response to question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</si>
</sst>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_-* #,##0.0_-;\-* #,##0.0_-;_-* &quot;-&quot;?_-;_-@_-"/>
  </numFmts>
  <fonts count="8" x14ac:knownFonts="1">
    <font>
      <sz val="11"/>
      <color theme="1"/>
      <name val="Calibri"/>
      <family val="2"/>
      <scheme val="minor"/>
    </font>
    <font>
      <sz val="11"/>
      <color theme="1"/>
      <name val="Calibri"/>
      <family val="2"/>
      <scheme val="minor"/>
    </font>
    <font>
      <sz val="14"/>
      <color theme="1"/>
      <name val="Calibri"/>
      <family val="2"/>
      <scheme val="minor"/>
    </font>
    <font>
      <b/>
      <sz val="14"/>
      <color theme="1"/>
      <name val="Calibri"/>
      <family val="2"/>
      <scheme val="minor"/>
    </font>
    <font>
      <sz val="14"/>
      <name val="Calibri"/>
      <family val="2"/>
      <scheme val="minor"/>
    </font>
    <font>
      <sz val="14"/>
      <color theme="0" tint="-0.499984740745262"/>
      <name val="Calibri"/>
      <family val="2"/>
      <scheme val="minor"/>
    </font>
    <font>
      <b/>
      <sz val="14"/>
      <color theme="0" tint="-0.499984740745262"/>
      <name val="Calibri"/>
      <family val="2"/>
      <scheme val="minor"/>
    </font>
    <font>
      <b/>
      <sz val="14"/>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00B0F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9">
    <xf numFmtId="0" fontId="0" fillId="0" borderId="0" xfId="0"/>
    <xf numFmtId="165" fontId="2" fillId="0" borderId="0" xfId="1" applyNumberFormat="1" applyFont="1" applyAlignment="1"/>
    <xf numFmtId="165" fontId="2" fillId="0" borderId="0" xfId="1" applyNumberFormat="1" applyFont="1" applyAlignment="1">
      <alignment wrapText="1"/>
    </xf>
    <xf numFmtId="165" fontId="3" fillId="0" borderId="0" xfId="1" applyNumberFormat="1" applyFont="1" applyAlignment="1">
      <alignment wrapText="1"/>
    </xf>
    <xf numFmtId="165" fontId="2" fillId="0" borderId="1" xfId="1" applyNumberFormat="1" applyFont="1" applyBorder="1" applyAlignment="1">
      <alignment wrapText="1"/>
    </xf>
    <xf numFmtId="165" fontId="3" fillId="2" borderId="1" xfId="1" applyNumberFormat="1" applyFont="1" applyFill="1" applyBorder="1" applyAlignment="1">
      <alignment horizontal="center" wrapText="1"/>
    </xf>
    <xf numFmtId="165" fontId="3" fillId="2" borderId="1" xfId="1" applyNumberFormat="1" applyFont="1" applyFill="1" applyBorder="1" applyAlignment="1">
      <alignment wrapText="1"/>
    </xf>
    <xf numFmtId="165" fontId="3" fillId="3" borderId="1" xfId="1" applyNumberFormat="1" applyFont="1" applyFill="1" applyBorder="1" applyAlignment="1">
      <alignment wrapText="1"/>
    </xf>
    <xf numFmtId="165" fontId="3" fillId="4" borderId="1" xfId="1" applyNumberFormat="1" applyFont="1" applyFill="1" applyBorder="1" applyAlignment="1">
      <alignment wrapText="1"/>
    </xf>
    <xf numFmtId="165" fontId="3" fillId="0" borderId="1" xfId="1" applyNumberFormat="1" applyFont="1" applyBorder="1" applyAlignment="1">
      <alignment wrapText="1"/>
    </xf>
    <xf numFmtId="165" fontId="2" fillId="0" borderId="1" xfId="1" applyNumberFormat="1" applyFont="1" applyFill="1" applyBorder="1" applyAlignment="1">
      <alignment wrapText="1"/>
    </xf>
    <xf numFmtId="165" fontId="3" fillId="0" borderId="1" xfId="1" applyNumberFormat="1" applyFont="1" applyFill="1" applyBorder="1" applyAlignment="1">
      <alignment wrapText="1"/>
    </xf>
    <xf numFmtId="165" fontId="2" fillId="0" borderId="0" xfId="1" applyNumberFormat="1" applyFont="1" applyFill="1" applyAlignment="1">
      <alignment wrapText="1"/>
    </xf>
    <xf numFmtId="165" fontId="3" fillId="0" borderId="0" xfId="1" applyNumberFormat="1" applyFont="1" applyFill="1" applyAlignment="1">
      <alignment wrapText="1"/>
    </xf>
    <xf numFmtId="165" fontId="4" fillId="0" borderId="1" xfId="1" applyNumberFormat="1" applyFont="1" applyBorder="1" applyAlignment="1">
      <alignment wrapText="1"/>
    </xf>
    <xf numFmtId="165" fontId="5" fillId="0" borderId="0" xfId="1" applyNumberFormat="1" applyFont="1" applyAlignment="1">
      <alignment wrapText="1"/>
    </xf>
    <xf numFmtId="165" fontId="6" fillId="0" borderId="0" xfId="1" applyNumberFormat="1" applyFont="1" applyFill="1" applyAlignment="1">
      <alignment wrapText="1"/>
    </xf>
    <xf numFmtId="0" fontId="3" fillId="0" borderId="0" xfId="0" applyFont="1"/>
    <xf numFmtId="0" fontId="2" fillId="0" borderId="0" xfId="0" applyFont="1"/>
    <xf numFmtId="43" fontId="2" fillId="0" borderId="0" xfId="0" applyNumberFormat="1" applyFont="1"/>
    <xf numFmtId="0" fontId="2" fillId="0" borderId="0" xfId="0" applyFont="1" applyAlignment="1">
      <alignment wrapText="1"/>
    </xf>
    <xf numFmtId="0" fontId="3" fillId="0" borderId="1" xfId="0" applyFont="1" applyBorder="1" applyAlignment="1">
      <alignment wrapText="1"/>
    </xf>
    <xf numFmtId="0" fontId="7" fillId="0" borderId="1" xfId="0" applyFont="1" applyBorder="1" applyAlignment="1">
      <alignment wrapText="1"/>
    </xf>
    <xf numFmtId="0" fontId="3" fillId="0" borderId="0" xfId="0" applyFont="1" applyAlignment="1">
      <alignment wrapText="1"/>
    </xf>
    <xf numFmtId="0" fontId="2" fillId="0" borderId="1" xfId="0" applyFont="1" applyFill="1" applyBorder="1"/>
    <xf numFmtId="165" fontId="2" fillId="0" borderId="1" xfId="1" applyNumberFormat="1" applyFont="1" applyFill="1" applyBorder="1"/>
    <xf numFmtId="2" fontId="3" fillId="0" borderId="1" xfId="0" applyNumberFormat="1" applyFont="1" applyBorder="1"/>
    <xf numFmtId="165" fontId="3" fillId="0" borderId="1" xfId="1" applyNumberFormat="1" applyFont="1" applyBorder="1"/>
    <xf numFmtId="165" fontId="3" fillId="0" borderId="1" xfId="1" applyNumberFormat="1" applyFont="1" applyFill="1" applyBorder="1"/>
    <xf numFmtId="2" fontId="2" fillId="0" borderId="0" xfId="0" applyNumberFormat="1" applyFont="1"/>
    <xf numFmtId="2" fontId="3" fillId="0" borderId="0" xfId="0" applyNumberFormat="1" applyFont="1"/>
    <xf numFmtId="164" fontId="3" fillId="0" borderId="0" xfId="2" applyNumberFormat="1" applyFont="1"/>
    <xf numFmtId="164" fontId="3" fillId="0" borderId="0" xfId="2" applyNumberFormat="1" applyFont="1" applyAlignment="1">
      <alignment wrapText="1"/>
    </xf>
    <xf numFmtId="43" fontId="2" fillId="0" borderId="0" xfId="1" applyFont="1"/>
    <xf numFmtId="166" fontId="2" fillId="0" borderId="0" xfId="0" applyNumberFormat="1" applyFont="1"/>
    <xf numFmtId="165" fontId="3" fillId="3" borderId="1" xfId="1" applyNumberFormat="1" applyFont="1" applyFill="1" applyBorder="1" applyAlignment="1">
      <alignment horizontal="center" wrapText="1"/>
    </xf>
    <xf numFmtId="165" fontId="3" fillId="4" borderId="1" xfId="1" applyNumberFormat="1" applyFont="1" applyFill="1" applyBorder="1" applyAlignment="1">
      <alignment horizontal="center" wrapText="1"/>
    </xf>
    <xf numFmtId="0" fontId="2" fillId="0" borderId="0" xfId="0" applyFont="1" applyAlignment="1">
      <alignment horizontal="left" wrapText="1"/>
    </xf>
    <xf numFmtId="0" fontId="2" fillId="0" borderId="2" xfId="0" applyFont="1" applyBorder="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fgem.gov.uk/TG/Transmission/Transmission_Price_Controls_Lib/Regulatory_Reporting/RRP_2010/Transmission%20PCRRP%20tables_SPTL_200910%20draft.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nationalgridplc.sharepoint.com/Shared/NGDSSWRK002/T2%20Finance/70.%20T1%20Submission/Copy%202012_NGET_RIIOT1_Business_Plan_Data_Templat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onfs01\Networks\CO\Cost_and_Outputs_Lib\Transmission\TPCR4_Roll-over_(2012-13)\FBPQ\FBPQ_template\FBPQ_update_template\SPTL\SPTL_TPCR4_RO_FBPQ.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uk.corporg.net\ngdfs\Shared\NGDSSWRK002\T2%20Finance\Living%20with%20RIIO\GT%20working\RIIO-GT2%20BPDT%20Template%20v1.76_FINAL_20191209.xlsb"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FBPQ%20June%202009%20v4\DPCR5%2020091204%20(Final%20Proposals%20for%20DNOs)%20annotated%20201000422.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nationalgridplc.sharepoint.com/Documents%20and%20Settings/oj048164/Local%20Settings/Temporary%20Internet%20Files/Content.Outlook/XT822STD/Transmission%20PCRRP%20tables_SHETL_200910%20draft.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nationalgridplc.sharepoint.com/Shared/NGDSSWRK002/T2%20Finance/DT%20Consol%20Models/Totex%202/ETO/T2%20ETO%20cost%20model.%20V7.17%2008%20Nov%202018%20inc%20RPE.xlsb"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onfs01\Temp\Temporary%20Internet%20Files\Content.Outlook\HNHGRPQ4\Gas_DDT_templatev2_AngusPaxton03031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uk.corporg.net\NGDFS\Shared\NGDSSWRK002\T2%20Finance\DT%20Consol%20Models\Totex%203\T2%20ETO%20cost%20model.%20V8.06%2003%20Apr%202019%20exc%20RPE.xlsb"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Q:\TPCR4.1\TPCR4%20Elec_Model_Final%20070119%20tests%20on%20depreciation%20201001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Q:\TPCR4.1\TPCR4%20Elec_Model_Final%20070119%20tests%20on%20WACC%20201001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gdsswrk002.uk.corporg.net\home3_wrk$\My%20Documents\Ant\Other\Graph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nationalgridplc.sharepoint.com/Shared/NGDSSWRK002/T2%20Finance/DT%20Consol%20Models/Totex%203/Change_Control_v2/T2%20GT%20cost%20model.%20V8.15%2008%20May%202019%201718%20exc%20RPE.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PCR4.1\TPCR4%20Elec_Model_Final%200701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k.corporg.net\ngdfs\Shared\NGDSSWRK002\T2%20Finance\Living%20with%20RIIO\GT%20totex%20model\Red%20line%20Capex\NG%20RIIO2%20Model_V6.8_GT%20notional%20Red%20line%20AW%20working%20v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yhcbapp83\gas%20distribution%20shared%20folder\EXECFIN\FINPLAN\Monthly%20Reporting\0506\04%20-%20July\Report%20Schedules\Te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yhcbapp83\gas%20distribution%20shared%20folder\DOCUME~1\ostergmk\LOCALS~1\Temp\10%20year%20maturity%20T%20Bonds%20v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yhcbapp83\gas%20distribution%20shared%20folder\DOCUME~1\byrnespj\LOCALS~1\Temp\Beta%20Retail%20Exampl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hqfs02\group$\EXECFIN\FINPLAN\Monthly%20Reporting\0809\10_Jan\Lee\Bus%20Serv%20RRP%20model%20V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Q:\TPCR4.1\TPCR4%20Gas_Model_Final%200701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Published Data"/>
      <sheetName val="1.2s Ofgem Adjustments Scots"/>
      <sheetName val="1.3s Accounting C Costs Scots"/>
      <sheetName val="1.4s Performance Scots"/>
      <sheetName val="1.5s Reconciliation Scots"/>
      <sheetName val="2.1 Eng Opex Elec "/>
      <sheetName val="2.2 Non Op Capex"/>
      <sheetName val="2.4 Exc &amp; Demin "/>
      <sheetName val="2.5 Corporate Costs Scots"/>
      <sheetName val="2.6 IT Scots"/>
      <sheetName val="2.7s Insurance"/>
      <sheetName val="2.7 Captive Insure"/>
      <sheetName val="2.10 Related Party Scots"/>
      <sheetName val="2.11s Staff Scots"/>
      <sheetName val="2.14 Year on Year Movt"/>
      <sheetName val="2.16.1 Recharge Model"/>
      <sheetName val="2.16.2 Recharge Model"/>
      <sheetName val="3.1s Pensions Scots"/>
      <sheetName val="3.1.1 DB Pension cost"/>
      <sheetName val="3.1.2 DB Pension Detail"/>
      <sheetName val="3.1.3 Second DB Pension Det"/>
      <sheetName val="3.1.4 Pensions DC"/>
      <sheetName val="3.1.5 Pension PPF levy"/>
      <sheetName val="3.1.6 Pension Admin"/>
      <sheetName val="3.2 Net Debt"/>
      <sheetName val="3.3 Tax"/>
      <sheetName val="3.4s Disposals"/>
      <sheetName val="3.5 P&amp;L"/>
      <sheetName val="3.5.1 Bal Sht"/>
      <sheetName val="3.5.2 Cashflow"/>
      <sheetName val="3.6 Fin Require"/>
      <sheetName val="3.7 Tax allocations"/>
      <sheetName val="3.7.1 Tax allocations CT600"/>
      <sheetName val="4.1  System Info"/>
      <sheetName val="4.2  Activity indicators"/>
      <sheetName val="4.3_System_perf_SHETL_SPT"/>
      <sheetName val="4.4  Defects SPTL"/>
      <sheetName val="4.5  Faults"/>
      <sheetName val="4.6  Failures"/>
      <sheetName val="4.7 Condition Assessment SPTL"/>
      <sheetName val="4.8_Boundary_transf_capab"/>
      <sheetName val="4.9_Demand_&amp;_Supply_at_sub"/>
      <sheetName val="4.10 Reactive compensation"/>
      <sheetName val="4.11 Asset description SPTL"/>
      <sheetName val="4.12 Asset age 2007"/>
      <sheetName val="4.12 Asset age 2008"/>
      <sheetName val="4.12 Asset age 2009"/>
      <sheetName val="4.12 Asset age 2010"/>
      <sheetName val="4.13 Asset disposal LRE by age"/>
      <sheetName val="4.14 Asset disposal NLRE by age"/>
      <sheetName val="4.15 Asset adds &amp; disps"/>
      <sheetName val="4.16 Asset lives"/>
      <sheetName val="4.17 Unit costs"/>
      <sheetName val="4.18 Capex summary e"/>
      <sheetName val="4.19 Scheme Listing LR"/>
      <sheetName val="4.20 Scheme Listing NLR"/>
      <sheetName val="4.21 Quasi capex"/>
      <sheetName val="4.22 Other Capex costs"/>
      <sheetName val="4.23 TIRG"/>
      <sheetName val="4.24 Revenue Driver info"/>
      <sheetName val="4.25 CEI"/>
      <sheetName val="4.26 Capex Movement"/>
      <sheetName val="4.27.1 Capex Price Vol Var"/>
      <sheetName val="4.27.2 Capex Price Vol Var"/>
      <sheetName val="4.28A_Asset_health_&amp;_crit"/>
      <sheetName val="4.28B_Asset_health_&amp;_crit"/>
      <sheetName val="4.29C_Criticality_subs_SP"/>
      <sheetName val="4.30 TPCR Forecast"/>
      <sheetName val="4.31 E3 Grid"/>
      <sheetName val="3.1 P&amp;L"/>
      <sheetName val="3.2 Bal Sht"/>
      <sheetName val="3.3 Cashflow"/>
      <sheetName val="3.3.1 Fin Require"/>
      <sheetName val="3.5 Net Debt"/>
      <sheetName val="3.6 Tax"/>
      <sheetName val="3.8 DB Pension cost"/>
      <sheetName val="3.8.1 DB Pension Detail"/>
      <sheetName val="3.8.2 Second DB Pension Det"/>
      <sheetName val="3.9 Pensions DC"/>
      <sheetName val="3.10 Pension PPF levy"/>
      <sheetName val="3.11 Pension Admin"/>
      <sheetName val="4.3  System perf - SPTL"/>
      <sheetName val="4.8  Boundary Transfers"/>
      <sheetName val="4.9  Demand &amp; Supply at subs"/>
      <sheetName val="4.28 Asset Health"/>
      <sheetName val="4.29 Asset Criticality"/>
      <sheetName val="4.30 Asset Rep Priority"/>
      <sheetName val="4.31 Asset Live Det"/>
      <sheetName val="4.32 TPCR Forecast"/>
      <sheetName val="4.33 E3 Grid"/>
      <sheetName val="Lists"/>
    </sheetNames>
    <sheetDataSet>
      <sheetData sheetId="0"/>
      <sheetData sheetId="1"/>
      <sheetData sheetId="2">
        <row r="21">
          <cell r="C21" t="str">
            <v>2009/10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_Data"/>
      <sheetName val="Check_and_Balances"/>
      <sheetName val="1.1_Summary_Data"/>
      <sheetName val="1.3_Acc_Costs"/>
      <sheetName val="1.3abc_Cash_Contr._Costs"/>
      <sheetName val="1.4_Provisions"/>
      <sheetName val="1.8_Irregular_Items"/>
      <sheetName val="2.1_Direct_Opex"/>
      <sheetName val="2.2_Non_Op._Capex"/>
      <sheetName val="2.4_Exc._&amp;_Demin"/>
      <sheetName val="2.5_CEO_&amp;_Corporate_Costs"/>
      <sheetName val="2.6_IT_&amp;_Telecoms_Costs"/>
      <sheetName val="2.6.1_IT_&amp;_Telecoms_Allocations"/>
      <sheetName val="2.7_Insurance_Costs"/>
      <sheetName val="2.8_Property_Costs_by_Building"/>
      <sheetName val="2.8.1_Property_Costs_Allocation"/>
      <sheetName val="2.9_Business_Support_Costs"/>
      <sheetName val="2.9.1_Business_Support_Allocs"/>
      <sheetName val="2.10_RPM"/>
      <sheetName val="2.12_SO_Capex"/>
      <sheetName val="2.14a_Year_on_Year_Movt"/>
      <sheetName val="2.14b_RPEs"/>
      <sheetName val="2.15_Staff_Numbers"/>
      <sheetName val="2.17_Resilience"/>
      <sheetName val="2.18_Apprentices_&amp;_Trainees"/>
      <sheetName val="2.19_Insourced_Outsourced"/>
      <sheetName val="4.1_System_Characteristics"/>
      <sheetName val="4.2.1a_Actvt_Indicators_BV"/>
      <sheetName val="4.2.1b_Actvt_Indicators_Upper"/>
      <sheetName val="4.2.1c_Actvt_Indicators_Lower"/>
      <sheetName val="4.2.2a_Actvt_Costs_BV"/>
      <sheetName val="4.2.2b_Actvt_Costs_Upp"/>
      <sheetName val="4.2.2c_Actvt_Costs_Low"/>
      <sheetName val="4.3_System_Performance"/>
      <sheetName val="4.3NG_System_Performance"/>
      <sheetName val="4.8.1a_Boundary_Tran_Capab_BV"/>
      <sheetName val="4.8.1b_Boundary_Tran_Capab_Upp"/>
      <sheetName val="4.8.1c_Boundary_Trans_Capab_Low"/>
      <sheetName val="4.8.2a_Bound_Capab_Dev_BV"/>
      <sheetName val="4.8.2b_Bound_Capab_Dev_Upper"/>
      <sheetName val="4.8.2c_Bound_Capab_Dev_Lower"/>
      <sheetName val="4.9.1_Demand_&amp;_Supply_Sub_Pre"/>
      <sheetName val="4.9.2_Demand_&amp;_Supply_Sub_Post"/>
      <sheetName val="4.10_Bus._Carbon_Footprint"/>
      <sheetName val="4.11_Asset_description"/>
      <sheetName val="4.15_Adds_&amp;_Disps_Total_ABM "/>
      <sheetName val="4.15.1_Adds_&amp;_Disps_Total"/>
      <sheetName val="4.15.2_Disps_RP"/>
      <sheetName val="4.18.1a_Capex_Summary_BV"/>
      <sheetName val="4.18.1b_Capex_Summary_Upper"/>
      <sheetName val="4.18.1c_Capex_Summary_Lower"/>
      <sheetName val="4.18.2_Capex_TPCR4_Defs"/>
      <sheetName val="4.19.1_LRScheme_Listing_BV"/>
      <sheetName val="4.19.2_LRScheme_Ann_Prof_BV"/>
      <sheetName val="4.20.1_NLRScheme_List_BV"/>
      <sheetName val="4.20.2_NLRScheme_Ann_Prof_BV"/>
      <sheetName val="4.22.1_Other_Capex_Costs"/>
      <sheetName val="4.22.2_Flood_Mitigation"/>
      <sheetName val="4.23_TIRG_Schemes"/>
      <sheetName val="4.24.1_Volume_Drivers_Local"/>
      <sheetName val="4.24.2_Volume_Drivers_Wider"/>
      <sheetName val="4.27.1_Unit_Costs_Future_Levels"/>
      <sheetName val="4.27.3_Unit_Costs_Bus_Plan"/>
      <sheetName val="4.28.1_Asst_Health_&amp;_Crit_AllTO"/>
      <sheetName val="4.28.1_NG"/>
      <sheetName val="4.28.2"/>
      <sheetName val="4.29.1_Criticality_Subs"/>
      <sheetName val="4.29.2_Criticality_Ccts"/>
      <sheetName val="Fin._Model_Input"/>
    </sheetNames>
    <sheetDataSet>
      <sheetData sheetId="0"/>
      <sheetData sheetId="1"/>
      <sheetData sheetId="2">
        <row r="8">
          <cell r="C8" t="str">
            <v xml:space="preserve">National Grid Electricity Transmission </v>
          </cell>
        </row>
      </sheetData>
      <sheetData sheetId="3"/>
      <sheetData sheetId="4">
        <row r="13">
          <cell r="O13">
            <v>23.492999999999999</v>
          </cell>
        </row>
      </sheetData>
      <sheetData sheetId="5"/>
      <sheetData sheetId="6">
        <row r="23">
          <cell r="O23">
            <v>59.414262953292564</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Published Data"/>
      <sheetName val="1.3 A-C Cont Costs 2011"/>
      <sheetName val="1.3 A-C Cont Costs 2012"/>
      <sheetName val="1.3 A-C Cont Costs 2013"/>
      <sheetName val="2.1 Eng Opex Elec 2011 "/>
      <sheetName val="2.1 Eng Opex Elec 2012"/>
      <sheetName val="2.1 Eng Opex Elec 2013"/>
      <sheetName val="2.2 Non Op Capex"/>
      <sheetName val="2.4 Exc &amp; Demin "/>
      <sheetName val="2.5 CorpCosts Scots 2011"/>
      <sheetName val="2.5 CorpCosts Scots 2012"/>
      <sheetName val="2.5 CorpCosts Scots 2013"/>
      <sheetName val="2.6 Resilience Table"/>
      <sheetName val="2.11s Staff Scots 2011"/>
      <sheetName val="2.11s Staff Scots 2012"/>
      <sheetName val="2.11s Staff Scots 2013"/>
      <sheetName val="2.14 Year on Year Movt 2011"/>
      <sheetName val="2.14 Year on Year Movt 2012"/>
      <sheetName val="2.14 Year on Year Movt 2013"/>
      <sheetName val="3.01_Other_PC_data"/>
      <sheetName val="3.02_Pension DB costs"/>
      <sheetName val="3.1.2 Pension_summary"/>
      <sheetName val="3.1.3 Pension_DB_scheme_det"/>
      <sheetName val="3.1.4 Pension_DC_scheme"/>
      <sheetName val="3.1.5 PPF_levy"/>
      <sheetName val="3.1.6 Pension_admin"/>
      <sheetName val="3.3 Tax"/>
      <sheetName val="3.5.1 P&amp;L"/>
      <sheetName val="3.5.2 Bal_Sht"/>
      <sheetName val="3.5.3 Cashflow"/>
      <sheetName val="3.7 Tax allocations "/>
      <sheetName val="4.18 Capex Summary"/>
      <sheetName val="Input"/>
      <sheetName val="SPTL_TPCR4_RO_FBPQ"/>
    </sheetNames>
    <sheetDataSet>
      <sheetData sheetId="0" refreshError="1"/>
      <sheetData sheetId="1" refreshError="1"/>
      <sheetData sheetId="2" refreshError="1">
        <row r="8">
          <cell r="C8" t="str">
            <v>Scottish Power Transmission Ltd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_Cover"/>
      <sheetName val="0.01_Contents"/>
      <sheetName val="0.02_Change_Log"/>
      <sheetName val="0.03_Data_Checks"/>
      <sheetName val="0.04_Data_Constants"/>
      <sheetName val="0.05_Lookup_Tables"/>
      <sheetName val="Universal Data"/>
      <sheetName val="1.01_BPFM_Inputs"/>
      <sheetName val="1.02_BP_Financial_Requirements"/>
      <sheetName val="1.02b_Debt"/>
      <sheetName val="1.02c_Interest"/>
      <sheetName val="1.03_BP_Tax_Inputs"/>
      <sheetName val="1.04_BP_Disposals_1"/>
      <sheetName val="1.05_BP_Disposals_2"/>
      <sheetName val="2.00_Summary_Data"/>
      <sheetName val="2.00a_Summary_Data_2"/>
      <sheetName val="2.01_Acc_Costs"/>
      <sheetName val="2.02_Cash_Contr_Costs"/>
      <sheetName val="2.03_Yr_on_Yr_Movt"/>
      <sheetName val="2.04_Direct_Opex_CV"/>
      <sheetName val="2.04b_Direct_Opex_RRP"/>
      <sheetName val="2.05_Phys_Security_Opex"/>
      <sheetName val="2.06_Quarry_Loss"/>
      <sheetName val="2.07_Bus_Support_Gp"/>
      <sheetName val="2.08_Bus_Support_Alloc"/>
      <sheetName val="2.09_IT_&amp;_Telecom_Gp"/>
      <sheetName val="2.10_IT_&amp;_Telecom_Alloc"/>
      <sheetName val="2.11_Property_Costs_Gp"/>
      <sheetName val="2.12_Property_Costs_Alloc"/>
      <sheetName val="2.13_Insurance_Costs_Gp"/>
      <sheetName val="2.14_Corp_Costs_Alloc"/>
      <sheetName val="2.15_RPEs"/>
      <sheetName val="2.16_Op_Training_(CAI)"/>
      <sheetName val="2.17_Salary_&amp;_FTE"/>
      <sheetName val="2.18_Exc_&amp;_Demin"/>
      <sheetName val="2.19_Provisions"/>
      <sheetName val="2.20_Related_Party"/>
      <sheetName val="3.01_Project_Listing_1"/>
      <sheetName val="3.02_Project_Listing_2"/>
      <sheetName val="3.03_Asset_Health"/>
      <sheetName val="3.03a_Asset_Health_Projects"/>
      <sheetName val="3.04_Unit_Costs"/>
      <sheetName val="3.05_Phys_Security_Capex"/>
      <sheetName val="3.06a_TO_Cyber_Security_OT"/>
      <sheetName val="3.06b_TO_Cyber_Security_IT"/>
      <sheetName val="3.07_Non_Op_Capex"/>
      <sheetName val="3.08_SO_Capex"/>
      <sheetName val="3.09a_SO_Cyber_Security_OT"/>
      <sheetName val="3.09b_SO_Cyber_Security_IT"/>
      <sheetName val="5.01_System_Characs"/>
      <sheetName val="5.02_Activity_Indicators"/>
      <sheetName val="5.03_Utilisation_&amp;_Performance"/>
      <sheetName val="5.04_Demand_&amp;_Capability"/>
      <sheetName val="5.05_Compressor_Utilisation"/>
      <sheetName val="5.06_Asset_Data"/>
      <sheetName val="5.07_Forecast_Scenarios"/>
      <sheetName val="6.01_Bus_Carbon_Footprint"/>
      <sheetName val="6.02_Innovation"/>
      <sheetName val="6.03_EAP"/>
      <sheetName val="6.04_Bespoke_Uncertain"/>
    </sheetNames>
    <sheetDataSet>
      <sheetData sheetId="0">
        <row r="8">
          <cell r="B8" t="str">
            <v>National Grid Gas Transmission</v>
          </cell>
        </row>
      </sheetData>
      <sheetData sheetId="1">
        <row r="8">
          <cell r="A8" t="str">
            <v>Tab Name</v>
          </cell>
        </row>
      </sheetData>
      <sheetData sheetId="2"/>
      <sheetData sheetId="3"/>
      <sheetData sheetId="4">
        <row r="9">
          <cell r="B9" t="str">
            <v>2018/2019</v>
          </cell>
        </row>
      </sheetData>
      <sheetData sheetId="5">
        <row r="9">
          <cell r="L9" t="str">
            <v>Fixed rate</v>
          </cell>
          <cell r="M9" t="str">
            <v>Senior</v>
          </cell>
        </row>
        <row r="10">
          <cell r="L10" t="str">
            <v>Floating</v>
          </cell>
          <cell r="M10" t="str">
            <v>Junior</v>
          </cell>
        </row>
        <row r="11">
          <cell r="L11" t="str">
            <v>Inflation-linked</v>
          </cell>
          <cell r="M11"/>
        </row>
        <row r="12">
          <cell r="L12"/>
          <cell r="M12"/>
        </row>
        <row r="13">
          <cell r="L13"/>
        </row>
        <row r="19">
          <cell r="L19" t="str">
            <v>Not applicable</v>
          </cell>
          <cell r="M19" t="str">
            <v>GBP</v>
          </cell>
        </row>
        <row r="20">
          <cell r="L20" t="str">
            <v>LIBOR 3 month</v>
          </cell>
          <cell r="M20" t="str">
            <v>EUR</v>
          </cell>
        </row>
        <row r="21">
          <cell r="L21" t="str">
            <v>LIBOR 6 month</v>
          </cell>
          <cell r="M21" t="str">
            <v>USD</v>
          </cell>
        </row>
        <row r="22">
          <cell r="L22" t="str">
            <v>EURIBOR 3 month</v>
          </cell>
          <cell r="M22" t="str">
            <v>HKD</v>
          </cell>
        </row>
        <row r="23">
          <cell r="L23" t="str">
            <v>BOE base rate</v>
          </cell>
          <cell r="M23" t="str">
            <v>CAD</v>
          </cell>
        </row>
        <row r="24">
          <cell r="L24" t="str">
            <v>RPI 12 month</v>
          </cell>
          <cell r="M24"/>
        </row>
        <row r="25">
          <cell r="L25" t="str">
            <v>CPI 12 month</v>
          </cell>
          <cell r="M25"/>
        </row>
        <row r="26">
          <cell r="L26"/>
        </row>
        <row r="27">
          <cell r="L27"/>
        </row>
        <row r="31">
          <cell r="L31" t="str">
            <v>Callable</v>
          </cell>
          <cell r="M31" t="str">
            <v>EIB</v>
          </cell>
        </row>
        <row r="32">
          <cell r="L32" t="str">
            <v>Puttable</v>
          </cell>
          <cell r="M32" t="str">
            <v>RBS</v>
          </cell>
        </row>
        <row r="33">
          <cell r="L33"/>
          <cell r="M33"/>
        </row>
        <row r="34">
          <cell r="L34"/>
          <cell r="M34"/>
        </row>
        <row r="38">
          <cell r="L38" t="str">
            <v>Fixed rate</v>
          </cell>
        </row>
        <row r="39">
          <cell r="L39" t="str">
            <v>Floating</v>
          </cell>
        </row>
      </sheetData>
      <sheetData sheetId="6"/>
      <sheetData sheetId="7"/>
      <sheetData sheetId="8"/>
      <sheetData sheetId="9"/>
      <sheetData sheetId="10"/>
      <sheetData sheetId="11"/>
      <sheetData sheetId="12"/>
      <sheetData sheetId="13"/>
      <sheetData sheetId="14">
        <row r="16">
          <cell r="AH16">
            <v>0</v>
          </cell>
        </row>
      </sheetData>
      <sheetData sheetId="15">
        <row r="55">
          <cell r="W55">
            <v>0</v>
          </cell>
        </row>
      </sheetData>
      <sheetData sheetId="16"/>
      <sheetData sheetId="17">
        <row r="17">
          <cell r="AC17">
            <v>60.349999999999994</v>
          </cell>
        </row>
      </sheetData>
      <sheetData sheetId="18"/>
      <sheetData sheetId="19"/>
      <sheetData sheetId="20"/>
      <sheetData sheetId="21">
        <row r="27">
          <cell r="AC27">
            <v>5.9367999012987021</v>
          </cell>
        </row>
      </sheetData>
      <sheetData sheetId="22">
        <row r="23">
          <cell r="AC23">
            <v>1.0018781621301194</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62">
          <cell r="AI62">
            <v>0</v>
          </cell>
        </row>
      </sheetData>
      <sheetData sheetId="38"/>
      <sheetData sheetId="39">
        <row r="730">
          <cell r="AD730">
            <v>7.0128356935854823</v>
          </cell>
        </row>
      </sheetData>
      <sheetData sheetId="40"/>
      <sheetData sheetId="41"/>
      <sheetData sheetId="42">
        <row r="116">
          <cell r="AC116">
            <v>10.019999999999996</v>
          </cell>
        </row>
      </sheetData>
      <sheetData sheetId="43">
        <row r="57">
          <cell r="AD57">
            <v>5.2629776510479012</v>
          </cell>
        </row>
      </sheetData>
      <sheetData sheetId="44">
        <row r="57">
          <cell r="AC57">
            <v>0</v>
          </cell>
        </row>
      </sheetData>
      <sheetData sheetId="45">
        <row r="17">
          <cell r="AC17">
            <v>6.2809516443319104</v>
          </cell>
        </row>
      </sheetData>
      <sheetData sheetId="46">
        <row r="144">
          <cell r="AC144">
            <v>19.365889294170874</v>
          </cell>
        </row>
      </sheetData>
      <sheetData sheetId="47"/>
      <sheetData sheetId="48">
        <row r="57">
          <cell r="AC57">
            <v>0</v>
          </cell>
        </row>
      </sheetData>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avigation"/>
      <sheetName val="User Interface"/>
      <sheetName val="Formula Inputs"/>
      <sheetName val="NEDL"/>
      <sheetName val="YEDL"/>
      <sheetName val="CNE"/>
      <sheetName val="CNW"/>
      <sheetName val="EDFE"/>
      <sheetName val="EDFL"/>
      <sheetName val="EDFS"/>
      <sheetName val="ENW"/>
      <sheetName val="SPD"/>
      <sheetName val="SPM"/>
      <sheetName val="SSEH"/>
      <sheetName val="SSES"/>
      <sheetName val="WPDS"/>
      <sheetName val="WPDT"/>
      <sheetName val="Tax Pensions"/>
      <sheetName val="Incentives"/>
      <sheetName val="select"/>
      <sheetName val="IQI"/>
      <sheetName val="Price Control Calcs select"/>
      <sheetName val="Rav roll forward select"/>
      <sheetName val="Financial reports (Nom) select"/>
      <sheetName val="NotesToFinReps select"/>
      <sheetName val="Results_Select"/>
      <sheetName val="Results_Select NEDL"/>
      <sheetName val="Results_Select YEDL"/>
      <sheetName val="Results_Select CNE"/>
      <sheetName val="Results_Select CNW"/>
      <sheetName val="Results_Select EDFE"/>
      <sheetName val="Results_Select EDFL"/>
      <sheetName val="Results_Select EDFS"/>
      <sheetName val="Results_Select ENW"/>
      <sheetName val="Results_Select SPD"/>
      <sheetName val="Results_Select SPM"/>
      <sheetName val="Results_Select SSEH"/>
      <sheetName val="Results_Select SSES"/>
      <sheetName val="Results_Select WPDS"/>
      <sheetName val="Results_Select WPDT"/>
      <sheetName val="cost pie summary"/>
      <sheetName val="cost pie detail"/>
      <sheetName val="Results_Select Total"/>
      <sheetName val="Chart2"/>
      <sheetName val="comparisons"/>
      <sheetName val="ChangeHistory"/>
    </sheetNames>
    <sheetDataSet>
      <sheetData sheetId="0" refreshError="1"/>
      <sheetData sheetId="1" refreshError="1"/>
      <sheetData sheetId="2" refreshError="1">
        <row r="5">
          <cell r="J5">
            <v>1</v>
          </cell>
        </row>
        <row r="33">
          <cell r="J33">
            <v>0</v>
          </cell>
        </row>
        <row r="44">
          <cell r="B44">
            <v>1</v>
          </cell>
          <cell r="C44" t="str">
            <v>NEDL</v>
          </cell>
        </row>
        <row r="45">
          <cell r="B45">
            <v>2</v>
          </cell>
          <cell r="C45" t="str">
            <v>YEDL</v>
          </cell>
        </row>
        <row r="46">
          <cell r="B46">
            <v>3</v>
          </cell>
          <cell r="C46" t="str">
            <v>CNE</v>
          </cell>
        </row>
        <row r="47">
          <cell r="B47">
            <v>4</v>
          </cell>
          <cell r="C47" t="str">
            <v>CNW</v>
          </cell>
        </row>
        <row r="48">
          <cell r="B48">
            <v>5</v>
          </cell>
          <cell r="C48" t="str">
            <v>EDFE</v>
          </cell>
        </row>
        <row r="49">
          <cell r="B49">
            <v>6</v>
          </cell>
          <cell r="C49" t="str">
            <v>EDFL</v>
          </cell>
        </row>
        <row r="50">
          <cell r="B50">
            <v>7</v>
          </cell>
          <cell r="C50" t="str">
            <v>EDFS</v>
          </cell>
        </row>
        <row r="51">
          <cell r="B51">
            <v>8</v>
          </cell>
          <cell r="C51" t="str">
            <v>ENW</v>
          </cell>
        </row>
        <row r="52">
          <cell r="B52">
            <v>9</v>
          </cell>
          <cell r="C52" t="str">
            <v>SPD</v>
          </cell>
        </row>
        <row r="53">
          <cell r="B53">
            <v>10</v>
          </cell>
          <cell r="C53" t="str">
            <v>SPM</v>
          </cell>
        </row>
        <row r="54">
          <cell r="B54">
            <v>11</v>
          </cell>
          <cell r="C54" t="str">
            <v>SSEH</v>
          </cell>
        </row>
        <row r="55">
          <cell r="B55">
            <v>12</v>
          </cell>
          <cell r="C55" t="str">
            <v>SSES</v>
          </cell>
        </row>
        <row r="56">
          <cell r="B56">
            <v>13</v>
          </cell>
          <cell r="C56" t="str">
            <v>WPDS</v>
          </cell>
        </row>
        <row r="57">
          <cell r="B57">
            <v>14</v>
          </cell>
          <cell r="C57" t="str">
            <v>WPDT</v>
          </cell>
        </row>
        <row r="58">
          <cell r="B58">
            <v>0</v>
          </cell>
          <cell r="C58">
            <v>0</v>
          </cell>
        </row>
      </sheetData>
      <sheetData sheetId="3">
        <row r="72">
          <cell r="R72">
            <v>9.3836124581134842E-3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496">
          <cell r="A496" t="str">
            <v>CN West</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Published Data"/>
      <sheetName val="1.2s Ofgem Adjustments Scots"/>
      <sheetName val="1.3s Accounting C Costs Scots"/>
      <sheetName val="1.4s Performance Scots"/>
      <sheetName val="1.5s Reconciliation Scots"/>
      <sheetName val="2.1 Eng Opex Elec "/>
      <sheetName val="2.2 Non Op Capex"/>
      <sheetName val="2.4 Exc &amp; Demin "/>
      <sheetName val="2.5 Corporate Costs Scots"/>
      <sheetName val="2.6 IT Scots"/>
      <sheetName val="2.7s Insurance"/>
      <sheetName val="2.7 Captive Insure"/>
      <sheetName val="2.10 Related Party Scots"/>
      <sheetName val="2.11s Staff Scots"/>
      <sheetName val="2.14 Year on Year Movt"/>
      <sheetName val="2.16.1 Recharge Model"/>
      <sheetName val="2.16.2 Recharge Model "/>
      <sheetName val="3.1s Pensions Scots"/>
      <sheetName val="3.1.1 DB Pension Costs"/>
      <sheetName val="3.1.2 DB Pension Detail"/>
      <sheetName val="3.1.3 Pensions DC"/>
      <sheetName val="3.1.4 Pension PPF levy"/>
      <sheetName val="3.1.5 Pension Admin"/>
      <sheetName val="3.2 Net Debt"/>
      <sheetName val="3.3 Tax"/>
      <sheetName val="3.4 Fixed Asset Disposals"/>
      <sheetName val="3.5 P&amp;L"/>
      <sheetName val="3.5.1 Bal Sht"/>
      <sheetName val="3.5.2 Cashflow"/>
      <sheetName val="3.6 Fin Req"/>
      <sheetName val="3.7 Tax allocations"/>
      <sheetName val="3.7.1 Tax allocations CT600"/>
      <sheetName val="4.1  System Info"/>
      <sheetName val="4.2  Activity indicators"/>
      <sheetName val="4.3_System_perf_SHETL_SPT"/>
      <sheetName val="4.4  Defects SHETL"/>
      <sheetName val="4.5  Faults"/>
      <sheetName val="4.6  Failures SHETL"/>
      <sheetName val="4.7B Condition Assessment SHETL"/>
      <sheetName val="4.8_Boundary_transf_capab"/>
      <sheetName val="4.9_Demand_&amp;_Supply_at_sub"/>
      <sheetName val="4.10 Reactive compensation"/>
      <sheetName val="4.11 Asset description SHETL"/>
      <sheetName val="4.12 Asset age 2007"/>
      <sheetName val="4.12 Asset age 2008"/>
      <sheetName val="4.12 Asset age 2009"/>
      <sheetName val="4.12 Asset age 2010"/>
      <sheetName val="4.13 Asset disposal LRE by age"/>
      <sheetName val="4.14 Asset disposal NLRE by age"/>
      <sheetName val="4.15 Asset adds &amp; disps"/>
      <sheetName val="4.16 Asset lives"/>
      <sheetName val="4.17 Unit costs"/>
      <sheetName val="4.18 Capex summary e"/>
      <sheetName val="4.19 Scheme Listing LR"/>
      <sheetName val="4.20 Scheme Listing NLR"/>
      <sheetName val="4.21 Quasi Capex"/>
      <sheetName val="4.22 Other Capex costs"/>
      <sheetName val="4.23 TIRG"/>
      <sheetName val="4.24 Revenue Driver info"/>
      <sheetName val="4.25 CEI"/>
      <sheetName val="4.26 Capex Movment"/>
      <sheetName val="4.27.1 Capex Price Vol Var"/>
      <sheetName val="4.27.2 Capex Price Vol Var"/>
      <sheetName val="4.28A_Asset_health_&amp;_crit"/>
      <sheetName val="4.28B_Asset_health_&amp;_crit"/>
      <sheetName val="4.29A_Criticality_subs_NG_SHETL"/>
      <sheetName val="4.29B_Criticality_ccts_NG_SHETL"/>
      <sheetName val="4.30 TPCR Forecast"/>
      <sheetName val="4.31 E3 Grid"/>
    </sheetNames>
    <sheetDataSet>
      <sheetData sheetId="0"/>
      <sheetData sheetId="1"/>
      <sheetData sheetId="2" refreshError="1">
        <row r="8">
          <cell r="C8" t="str">
            <v>Scottish Hydro Electric Transmission Ltd</v>
          </cell>
        </row>
        <row r="20">
          <cell r="C20" t="str">
            <v>2008/09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64">
          <cell r="K64">
            <v>51.900000000000006</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oC"/>
      <sheetName val="Log"/>
      <sheetName val="Import log"/>
      <sheetName val="Developer Settings"/>
      <sheetName val="i symbols"/>
      <sheetName val="ASSUMPTIONS &gt;&gt;"/>
      <sheetName val="Model Map"/>
      <sheetName val="Setup"/>
      <sheetName val="INPUTS &gt;&gt;"/>
      <sheetName val="Dashboard"/>
      <sheetName val="Inflation settings"/>
      <sheetName val="TP to stakeholder priorities"/>
      <sheetName val="RRP submission Opex summary"/>
      <sheetName val="RRP submission Capex summary"/>
      <sheetName val="RRP Totex forecast"/>
      <sheetName val="Excluded costs &amp; provisions"/>
      <sheetName val="Reg to stat inputs"/>
      <sheetName val="Themes"/>
      <sheetName val="ETO - Themes"/>
      <sheetName val="A - Internal Split Opex"/>
      <sheetName val="A - Internal to RRP Mapping"/>
      <sheetName val="Asset Management Opex"/>
      <sheetName val="Load related - A"/>
      <sheetName val="Load related - B"/>
      <sheetName val="Load related - Wider Works - A"/>
      <sheetName val="Load related - Wider Works - B"/>
      <sheetName val="Non-Load related - A"/>
      <sheetName val="Non-Load related - B"/>
      <sheetName val="Load related schemes"/>
      <sheetName val="Non load related schemes"/>
      <sheetName val="Non-Operational Capex"/>
      <sheetName val="SF - Themes"/>
      <sheetName val="SF - FOC split"/>
      <sheetName val="SF - A Internal split opex"/>
      <sheetName val="SF - A Internal mapping to RRP"/>
      <sheetName val="SF - Asset management opex"/>
      <sheetName val="SF - Non-operational Capex"/>
      <sheetName val="CALCULATIONS &gt;&gt;"/>
      <sheetName val="PQ lists"/>
      <sheetName val="SF split"/>
      <sheetName val="DT Opex RRP"/>
      <sheetName val="DT Opex Internal"/>
      <sheetName val="DT Opex Ass Mgmt"/>
      <sheetName val="DT Opex Ass Mgmt - Nominal"/>
      <sheetName val="DT Capex"/>
      <sheetName val="DT Capex - Nominal"/>
      <sheetName val="DT Opex Internal - Real"/>
      <sheetName val="DT RRP Opex - Real"/>
      <sheetName val="DT RRP Capex - Real"/>
      <sheetName val="DT Opex Internal - Nominal"/>
      <sheetName val="DT RRP Opex - Nominal"/>
      <sheetName val="DT RRP Capex - Nominal"/>
      <sheetName val="RRP submission Opex - Nominal"/>
      <sheetName val="RRP submission Capex - Nominal"/>
      <sheetName val="RRP Totex forecasts - Nominal"/>
      <sheetName val="Reg to stat - Calc"/>
      <sheetName val="REPORTS &gt;&gt;"/>
      <sheetName val="Internal Opex summary tables"/>
      <sheetName val="Internal Opex pivot"/>
      <sheetName val="RRP Opex summary tables"/>
      <sheetName val="RRP Opex pivot"/>
      <sheetName val="RRP Capex summary tables"/>
      <sheetName val="RRP Capex pivot"/>
      <sheetName val="Internal Opex summary"/>
      <sheetName val="RRP Opex summary"/>
      <sheetName val="RRP Capex summary"/>
      <sheetName val="Theme paper summary"/>
      <sheetName val="Reporting view"/>
      <sheetName val="Reg to stat reconciliation"/>
      <sheetName val="Capex schemes"/>
      <sheetName val="Stakeholder priorities"/>
    </sheetNames>
    <sheetDataSet>
      <sheetData sheetId="0"/>
      <sheetData sheetId="1">
        <row r="2">
          <cell r="G2">
            <v>0</v>
          </cell>
          <cell r="I2">
            <v>1720</v>
          </cell>
        </row>
      </sheetData>
      <sheetData sheetId="2"/>
      <sheetData sheetId="3"/>
      <sheetData sheetId="4">
        <row r="26">
          <cell r="F26" t="str">
            <v>T2 ETO cost model. Model outputs in Nominal. Support function allocation: ETO</v>
          </cell>
        </row>
        <row r="47">
          <cell r="AA47">
            <v>41365</v>
          </cell>
          <cell r="AB47">
            <v>41730</v>
          </cell>
          <cell r="AC47">
            <v>42095</v>
          </cell>
          <cell r="AD47">
            <v>42461</v>
          </cell>
          <cell r="AE47">
            <v>42826</v>
          </cell>
          <cell r="AF47">
            <v>43191</v>
          </cell>
          <cell r="AG47">
            <v>43556</v>
          </cell>
          <cell r="AH47">
            <v>43922</v>
          </cell>
          <cell r="AI47">
            <v>44287</v>
          </cell>
          <cell r="AJ47">
            <v>44652</v>
          </cell>
          <cell r="AK47">
            <v>45017</v>
          </cell>
          <cell r="AL47">
            <v>45383</v>
          </cell>
          <cell r="AM47">
            <v>45748</v>
          </cell>
          <cell r="AN47">
            <v>46113</v>
          </cell>
          <cell r="AO47">
            <v>46478</v>
          </cell>
          <cell r="AP47">
            <v>46844</v>
          </cell>
          <cell r="AQ47" t="str">
            <v/>
          </cell>
          <cell r="AR47" t="str">
            <v/>
          </cell>
          <cell r="AS47" t="str">
            <v/>
          </cell>
          <cell r="AT47" t="str">
            <v/>
          </cell>
          <cell r="AU47" t="str">
            <v/>
          </cell>
          <cell r="AV47" t="str">
            <v/>
          </cell>
          <cell r="AW47" t="str">
            <v/>
          </cell>
          <cell r="AX47" t="str">
            <v/>
          </cell>
          <cell r="AY47" t="str">
            <v/>
          </cell>
          <cell r="AZ47" t="str">
            <v/>
          </cell>
          <cell r="BA47" t="str">
            <v/>
          </cell>
          <cell r="BB47" t="str">
            <v/>
          </cell>
          <cell r="BC47" t="str">
            <v/>
          </cell>
          <cell r="BD47" t="str">
            <v/>
          </cell>
          <cell r="BE47" t="str">
            <v/>
          </cell>
          <cell r="BF47" t="str">
            <v/>
          </cell>
          <cell r="BG47" t="str">
            <v/>
          </cell>
          <cell r="BH47" t="str">
            <v/>
          </cell>
          <cell r="BI47" t="str">
            <v/>
          </cell>
          <cell r="BJ47" t="str">
            <v/>
          </cell>
          <cell r="BK47" t="str">
            <v/>
          </cell>
          <cell r="BL47" t="str">
            <v/>
          </cell>
          <cell r="BM47" t="str">
            <v/>
          </cell>
          <cell r="BN47" t="str">
            <v/>
          </cell>
          <cell r="BO47" t="str">
            <v/>
          </cell>
          <cell r="BP47" t="str">
            <v/>
          </cell>
          <cell r="BQ47" t="str">
            <v/>
          </cell>
          <cell r="BR47" t="str">
            <v/>
          </cell>
          <cell r="BS47" t="str">
            <v/>
          </cell>
          <cell r="BT47" t="str">
            <v/>
          </cell>
          <cell r="BU47" t="str">
            <v/>
          </cell>
          <cell r="BV47" t="str">
            <v/>
          </cell>
          <cell r="BW47" t="str">
            <v/>
          </cell>
          <cell r="BX47" t="str">
            <v/>
          </cell>
          <cell r="BY47" t="str">
            <v/>
          </cell>
          <cell r="BZ47" t="str">
            <v/>
          </cell>
          <cell r="CA47" t="str">
            <v/>
          </cell>
          <cell r="CB47" t="str">
            <v/>
          </cell>
          <cell r="CC47" t="str">
            <v/>
          </cell>
          <cell r="CD47" t="str">
            <v/>
          </cell>
          <cell r="CE47" t="str">
            <v/>
          </cell>
          <cell r="CF47" t="str">
            <v/>
          </cell>
          <cell r="CG47" t="str">
            <v/>
          </cell>
          <cell r="CH47" t="str">
            <v/>
          </cell>
          <cell r="CI47" t="str">
            <v/>
          </cell>
          <cell r="CJ47" t="str">
            <v/>
          </cell>
          <cell r="CK47" t="str">
            <v/>
          </cell>
          <cell r="CL47" t="str">
            <v/>
          </cell>
          <cell r="CM47" t="str">
            <v/>
          </cell>
          <cell r="CN47" t="str">
            <v/>
          </cell>
          <cell r="CO47" t="str">
            <v/>
          </cell>
          <cell r="CP47" t="str">
            <v/>
          </cell>
          <cell r="CQ47" t="str">
            <v/>
          </cell>
          <cell r="CR47" t="str">
            <v/>
          </cell>
          <cell r="CS47" t="str">
            <v/>
          </cell>
          <cell r="CT47" t="str">
            <v/>
          </cell>
          <cell r="CU47" t="str">
            <v/>
          </cell>
          <cell r="CV47" t="str">
            <v/>
          </cell>
          <cell r="CW47" t="str">
            <v/>
          </cell>
          <cell r="CX47" t="str">
            <v/>
          </cell>
          <cell r="CY47" t="str">
            <v/>
          </cell>
          <cell r="CZ47" t="str">
            <v/>
          </cell>
          <cell r="DA47" t="str">
            <v/>
          </cell>
          <cell r="DB47" t="str">
            <v/>
          </cell>
          <cell r="DC47" t="str">
            <v/>
          </cell>
          <cell r="DD47" t="str">
            <v/>
          </cell>
          <cell r="DE47" t="str">
            <v/>
          </cell>
          <cell r="DF47" t="str">
            <v/>
          </cell>
          <cell r="DG47" t="str">
            <v/>
          </cell>
          <cell r="DH47" t="str">
            <v/>
          </cell>
          <cell r="DI47" t="str">
            <v/>
          </cell>
          <cell r="DJ47" t="str">
            <v/>
          </cell>
          <cell r="DK47" t="str">
            <v/>
          </cell>
          <cell r="DL47" t="str">
            <v/>
          </cell>
          <cell r="DM47" t="str">
            <v/>
          </cell>
          <cell r="DN47" t="str">
            <v/>
          </cell>
          <cell r="DO47" t="str">
            <v/>
          </cell>
          <cell r="DP47" t="str">
            <v/>
          </cell>
          <cell r="DQ47" t="str">
            <v/>
          </cell>
          <cell r="DR47" t="str">
            <v/>
          </cell>
          <cell r="DS47" t="str">
            <v/>
          </cell>
          <cell r="DT47" t="str">
            <v/>
          </cell>
          <cell r="DU47" t="str">
            <v/>
          </cell>
          <cell r="DV47" t="str">
            <v/>
          </cell>
          <cell r="DW47" t="str">
            <v/>
          </cell>
          <cell r="DX47" t="str">
            <v/>
          </cell>
          <cell r="DY47" t="str">
            <v/>
          </cell>
          <cell r="DZ47" t="str">
            <v/>
          </cell>
          <cell r="EA47" t="str">
            <v/>
          </cell>
          <cell r="EB47" t="str">
            <v/>
          </cell>
          <cell r="EC47" t="str">
            <v/>
          </cell>
          <cell r="ED47" t="str">
            <v/>
          </cell>
          <cell r="EE47" t="str">
            <v/>
          </cell>
          <cell r="EF47" t="str">
            <v/>
          </cell>
          <cell r="EG47" t="str">
            <v/>
          </cell>
          <cell r="EH47" t="str">
            <v/>
          </cell>
          <cell r="EI47" t="str">
            <v/>
          </cell>
          <cell r="EJ47" t="str">
            <v/>
          </cell>
          <cell r="EK47" t="str">
            <v/>
          </cell>
          <cell r="EL47" t="str">
            <v/>
          </cell>
          <cell r="EM47" t="str">
            <v/>
          </cell>
          <cell r="EN47" t="str">
            <v/>
          </cell>
          <cell r="EO47" t="str">
            <v/>
          </cell>
          <cell r="EP47" t="str">
            <v/>
          </cell>
          <cell r="EQ47" t="str">
            <v/>
          </cell>
          <cell r="ER47" t="str">
            <v/>
          </cell>
          <cell r="ES47" t="str">
            <v/>
          </cell>
          <cell r="ET47" t="str">
            <v/>
          </cell>
          <cell r="EU47" t="str">
            <v/>
          </cell>
          <cell r="EV47" t="str">
            <v/>
          </cell>
          <cell r="EW47" t="str">
            <v/>
          </cell>
          <cell r="EX47" t="str">
            <v/>
          </cell>
          <cell r="EY47" t="str">
            <v/>
          </cell>
          <cell r="EZ47" t="str">
            <v/>
          </cell>
          <cell r="FA47" t="str">
            <v/>
          </cell>
          <cell r="FB47" t="str">
            <v/>
          </cell>
          <cell r="FC47" t="str">
            <v/>
          </cell>
          <cell r="FD47" t="str">
            <v/>
          </cell>
          <cell r="FE47" t="str">
            <v/>
          </cell>
          <cell r="FF47" t="str">
            <v/>
          </cell>
          <cell r="FG47" t="str">
            <v/>
          </cell>
          <cell r="FH47" t="str">
            <v/>
          </cell>
          <cell r="FI47" t="str">
            <v/>
          </cell>
          <cell r="FJ47" t="str">
            <v/>
          </cell>
          <cell r="FK47" t="str">
            <v/>
          </cell>
          <cell r="FL47" t="str">
            <v/>
          </cell>
          <cell r="FM47" t="str">
            <v/>
          </cell>
          <cell r="FN47" t="str">
            <v/>
          </cell>
          <cell r="FO47" t="str">
            <v/>
          </cell>
          <cell r="FP47" t="str">
            <v/>
          </cell>
          <cell r="FQ47" t="str">
            <v/>
          </cell>
          <cell r="FR47" t="str">
            <v/>
          </cell>
          <cell r="FS47" t="str">
            <v/>
          </cell>
          <cell r="FT47" t="str">
            <v/>
          </cell>
          <cell r="FU47" t="str">
            <v/>
          </cell>
          <cell r="FV47" t="str">
            <v/>
          </cell>
          <cell r="FW47" t="str">
            <v/>
          </cell>
          <cell r="FX47" t="str">
            <v/>
          </cell>
          <cell r="FY47" t="str">
            <v/>
          </cell>
          <cell r="FZ47" t="str">
            <v/>
          </cell>
          <cell r="GA47" t="str">
            <v/>
          </cell>
          <cell r="GB47" t="str">
            <v/>
          </cell>
          <cell r="GC47" t="str">
            <v/>
          </cell>
          <cell r="GD47" t="str">
            <v/>
          </cell>
          <cell r="GE47" t="str">
            <v/>
          </cell>
          <cell r="GF47" t="str">
            <v/>
          </cell>
          <cell r="GG47" t="str">
            <v/>
          </cell>
          <cell r="GH47" t="str">
            <v/>
          </cell>
          <cell r="GI47" t="str">
            <v/>
          </cell>
          <cell r="GJ47" t="str">
            <v/>
          </cell>
          <cell r="GK47" t="str">
            <v/>
          </cell>
          <cell r="GL47" t="str">
            <v/>
          </cell>
          <cell r="GM47" t="str">
            <v/>
          </cell>
          <cell r="GN47" t="str">
            <v/>
          </cell>
          <cell r="GO47" t="str">
            <v/>
          </cell>
          <cell r="GP47" t="str">
            <v/>
          </cell>
          <cell r="GQ47" t="str">
            <v/>
          </cell>
          <cell r="GR47" t="str">
            <v/>
          </cell>
          <cell r="GS47" t="str">
            <v/>
          </cell>
          <cell r="GT47" t="str">
            <v/>
          </cell>
          <cell r="GU47" t="str">
            <v/>
          </cell>
          <cell r="GV47" t="str">
            <v/>
          </cell>
          <cell r="GW47" t="str">
            <v/>
          </cell>
          <cell r="GX47" t="str">
            <v/>
          </cell>
          <cell r="GY47" t="str">
            <v/>
          </cell>
          <cell r="GZ47" t="str">
            <v/>
          </cell>
          <cell r="HA47" t="str">
            <v/>
          </cell>
          <cell r="HB47" t="str">
            <v/>
          </cell>
          <cell r="HC47" t="str">
            <v/>
          </cell>
          <cell r="HD47" t="str">
            <v/>
          </cell>
          <cell r="HE47" t="str">
            <v/>
          </cell>
          <cell r="HF47" t="str">
            <v/>
          </cell>
          <cell r="HG47" t="str">
            <v/>
          </cell>
          <cell r="HH47" t="str">
            <v/>
          </cell>
          <cell r="HI47" t="str">
            <v/>
          </cell>
          <cell r="HJ47" t="str">
            <v/>
          </cell>
          <cell r="HK47"/>
        </row>
        <row r="48">
          <cell r="AA48">
            <v>41729</v>
          </cell>
          <cell r="AB48">
            <v>42094</v>
          </cell>
          <cell r="AC48">
            <v>42460</v>
          </cell>
          <cell r="AD48">
            <v>42825</v>
          </cell>
          <cell r="AE48">
            <v>43190</v>
          </cell>
          <cell r="AF48">
            <v>43555</v>
          </cell>
          <cell r="AG48">
            <v>43921</v>
          </cell>
          <cell r="AH48">
            <v>44286</v>
          </cell>
          <cell r="AI48">
            <v>44651</v>
          </cell>
          <cell r="AJ48">
            <v>45016</v>
          </cell>
          <cell r="AK48">
            <v>45382</v>
          </cell>
          <cell r="AL48">
            <v>45747</v>
          </cell>
          <cell r="AM48">
            <v>46112</v>
          </cell>
          <cell r="AN48">
            <v>46477</v>
          </cell>
          <cell r="AO48">
            <v>46843</v>
          </cell>
          <cell r="AP48">
            <v>47208</v>
          </cell>
          <cell r="AQ48" t="str">
            <v/>
          </cell>
          <cell r="AR48" t="str">
            <v/>
          </cell>
          <cell r="AS48" t="str">
            <v/>
          </cell>
          <cell r="AT48" t="str">
            <v/>
          </cell>
          <cell r="AU48" t="str">
            <v/>
          </cell>
          <cell r="AV48" t="str">
            <v/>
          </cell>
          <cell r="AW48" t="str">
            <v/>
          </cell>
          <cell r="AX48" t="str">
            <v/>
          </cell>
          <cell r="AY48" t="str">
            <v/>
          </cell>
          <cell r="AZ48" t="str">
            <v/>
          </cell>
          <cell r="BA48" t="str">
            <v/>
          </cell>
          <cell r="BB48" t="str">
            <v/>
          </cell>
          <cell r="BC48" t="str">
            <v/>
          </cell>
          <cell r="BD48" t="str">
            <v/>
          </cell>
          <cell r="BE48" t="str">
            <v/>
          </cell>
          <cell r="BF48" t="str">
            <v/>
          </cell>
          <cell r="BG48" t="str">
            <v/>
          </cell>
          <cell r="BH48" t="str">
            <v/>
          </cell>
          <cell r="BI48" t="str">
            <v/>
          </cell>
          <cell r="BJ48" t="str">
            <v/>
          </cell>
          <cell r="BK48" t="str">
            <v/>
          </cell>
          <cell r="BL48" t="str">
            <v/>
          </cell>
          <cell r="BM48" t="str">
            <v/>
          </cell>
          <cell r="BN48" t="str">
            <v/>
          </cell>
          <cell r="BO48" t="str">
            <v/>
          </cell>
          <cell r="BP48" t="str">
            <v/>
          </cell>
          <cell r="BQ48" t="str">
            <v/>
          </cell>
          <cell r="BR48" t="str">
            <v/>
          </cell>
          <cell r="BS48" t="str">
            <v/>
          </cell>
          <cell r="BT48" t="str">
            <v/>
          </cell>
          <cell r="BU48" t="str">
            <v/>
          </cell>
          <cell r="BV48" t="str">
            <v/>
          </cell>
          <cell r="BW48" t="str">
            <v/>
          </cell>
          <cell r="BX48" t="str">
            <v/>
          </cell>
          <cell r="BY48" t="str">
            <v/>
          </cell>
          <cell r="BZ48" t="str">
            <v/>
          </cell>
          <cell r="CA48" t="str">
            <v/>
          </cell>
          <cell r="CB48" t="str">
            <v/>
          </cell>
          <cell r="CC48" t="str">
            <v/>
          </cell>
          <cell r="CD48" t="str">
            <v/>
          </cell>
          <cell r="CE48" t="str">
            <v/>
          </cell>
          <cell r="CF48" t="str">
            <v/>
          </cell>
          <cell r="CG48" t="str">
            <v/>
          </cell>
          <cell r="CH48" t="str">
            <v/>
          </cell>
          <cell r="CI48" t="str">
            <v/>
          </cell>
          <cell r="CJ48" t="str">
            <v/>
          </cell>
          <cell r="CK48" t="str">
            <v/>
          </cell>
          <cell r="CL48" t="str">
            <v/>
          </cell>
          <cell r="CM48" t="str">
            <v/>
          </cell>
          <cell r="CN48" t="str">
            <v/>
          </cell>
          <cell r="CO48" t="str">
            <v/>
          </cell>
          <cell r="CP48" t="str">
            <v/>
          </cell>
          <cell r="CQ48" t="str">
            <v/>
          </cell>
          <cell r="CR48" t="str">
            <v/>
          </cell>
          <cell r="CS48" t="str">
            <v/>
          </cell>
          <cell r="CT48" t="str">
            <v/>
          </cell>
          <cell r="CU48" t="str">
            <v/>
          </cell>
          <cell r="CV48" t="str">
            <v/>
          </cell>
          <cell r="CW48" t="str">
            <v/>
          </cell>
          <cell r="CX48" t="str">
            <v/>
          </cell>
          <cell r="CY48" t="str">
            <v/>
          </cell>
          <cell r="CZ48" t="str">
            <v/>
          </cell>
          <cell r="DA48" t="str">
            <v/>
          </cell>
          <cell r="DB48" t="str">
            <v/>
          </cell>
          <cell r="DC48" t="str">
            <v/>
          </cell>
          <cell r="DD48" t="str">
            <v/>
          </cell>
          <cell r="DE48" t="str">
            <v/>
          </cell>
          <cell r="DF48" t="str">
            <v/>
          </cell>
          <cell r="DG48" t="str">
            <v/>
          </cell>
          <cell r="DH48" t="str">
            <v/>
          </cell>
          <cell r="DI48" t="str">
            <v/>
          </cell>
          <cell r="DJ48" t="str">
            <v/>
          </cell>
          <cell r="DK48" t="str">
            <v/>
          </cell>
          <cell r="DL48" t="str">
            <v/>
          </cell>
          <cell r="DM48" t="str">
            <v/>
          </cell>
          <cell r="DN48" t="str">
            <v/>
          </cell>
          <cell r="DO48" t="str">
            <v/>
          </cell>
          <cell r="DP48" t="str">
            <v/>
          </cell>
          <cell r="DQ48" t="str">
            <v/>
          </cell>
          <cell r="DR48" t="str">
            <v/>
          </cell>
          <cell r="DS48" t="str">
            <v/>
          </cell>
          <cell r="DT48" t="str">
            <v/>
          </cell>
          <cell r="DU48" t="str">
            <v/>
          </cell>
          <cell r="DV48" t="str">
            <v/>
          </cell>
          <cell r="DW48" t="str">
            <v/>
          </cell>
          <cell r="DX48" t="str">
            <v/>
          </cell>
          <cell r="DY48" t="str">
            <v/>
          </cell>
          <cell r="DZ48" t="str">
            <v/>
          </cell>
          <cell r="EA48" t="str">
            <v/>
          </cell>
          <cell r="EB48" t="str">
            <v/>
          </cell>
          <cell r="EC48" t="str">
            <v/>
          </cell>
          <cell r="ED48" t="str">
            <v/>
          </cell>
          <cell r="EE48" t="str">
            <v/>
          </cell>
          <cell r="EF48" t="str">
            <v/>
          </cell>
          <cell r="EG48" t="str">
            <v/>
          </cell>
          <cell r="EH48" t="str">
            <v/>
          </cell>
          <cell r="EI48" t="str">
            <v/>
          </cell>
          <cell r="EJ48" t="str">
            <v/>
          </cell>
          <cell r="EK48" t="str">
            <v/>
          </cell>
          <cell r="EL48" t="str">
            <v/>
          </cell>
          <cell r="EM48" t="str">
            <v/>
          </cell>
          <cell r="EN48" t="str">
            <v/>
          </cell>
          <cell r="EO48" t="str">
            <v/>
          </cell>
          <cell r="EP48" t="str">
            <v/>
          </cell>
          <cell r="EQ48" t="str">
            <v/>
          </cell>
          <cell r="ER48" t="str">
            <v/>
          </cell>
          <cell r="ES48" t="str">
            <v/>
          </cell>
          <cell r="ET48" t="str">
            <v/>
          </cell>
          <cell r="EU48" t="str">
            <v/>
          </cell>
          <cell r="EV48" t="str">
            <v/>
          </cell>
          <cell r="EW48" t="str">
            <v/>
          </cell>
          <cell r="EX48" t="str">
            <v/>
          </cell>
          <cell r="EY48" t="str">
            <v/>
          </cell>
          <cell r="EZ48" t="str">
            <v/>
          </cell>
          <cell r="FA48" t="str">
            <v/>
          </cell>
          <cell r="FB48" t="str">
            <v/>
          </cell>
          <cell r="FC48" t="str">
            <v/>
          </cell>
          <cell r="FD48" t="str">
            <v/>
          </cell>
          <cell r="FE48" t="str">
            <v/>
          </cell>
          <cell r="FF48" t="str">
            <v/>
          </cell>
          <cell r="FG48" t="str">
            <v/>
          </cell>
          <cell r="FH48" t="str">
            <v/>
          </cell>
          <cell r="FI48" t="str">
            <v/>
          </cell>
          <cell r="FJ48" t="str">
            <v/>
          </cell>
          <cell r="FK48" t="str">
            <v/>
          </cell>
          <cell r="FL48" t="str">
            <v/>
          </cell>
          <cell r="FM48" t="str">
            <v/>
          </cell>
          <cell r="FN48" t="str">
            <v/>
          </cell>
          <cell r="FO48" t="str">
            <v/>
          </cell>
          <cell r="FP48" t="str">
            <v/>
          </cell>
          <cell r="FQ48" t="str">
            <v/>
          </cell>
          <cell r="FR48" t="str">
            <v/>
          </cell>
          <cell r="FS48" t="str">
            <v/>
          </cell>
          <cell r="FT48" t="str">
            <v/>
          </cell>
          <cell r="FU48" t="str">
            <v/>
          </cell>
          <cell r="FV48" t="str">
            <v/>
          </cell>
          <cell r="FW48" t="str">
            <v/>
          </cell>
          <cell r="FX48" t="str">
            <v/>
          </cell>
          <cell r="FY48" t="str">
            <v/>
          </cell>
          <cell r="FZ48" t="str">
            <v/>
          </cell>
          <cell r="GA48" t="str">
            <v/>
          </cell>
          <cell r="GB48" t="str">
            <v/>
          </cell>
          <cell r="GC48" t="str">
            <v/>
          </cell>
          <cell r="GD48" t="str">
            <v/>
          </cell>
          <cell r="GE48" t="str">
            <v/>
          </cell>
          <cell r="GF48" t="str">
            <v/>
          </cell>
          <cell r="GG48" t="str">
            <v/>
          </cell>
          <cell r="GH48" t="str">
            <v/>
          </cell>
          <cell r="GI48" t="str">
            <v/>
          </cell>
          <cell r="GJ48" t="str">
            <v/>
          </cell>
          <cell r="GK48" t="str">
            <v/>
          </cell>
          <cell r="GL48" t="str">
            <v/>
          </cell>
          <cell r="GM48" t="str">
            <v/>
          </cell>
          <cell r="GN48" t="str">
            <v/>
          </cell>
          <cell r="GO48" t="str">
            <v/>
          </cell>
          <cell r="GP48" t="str">
            <v/>
          </cell>
          <cell r="GQ48" t="str">
            <v/>
          </cell>
          <cell r="GR48" t="str">
            <v/>
          </cell>
          <cell r="GS48" t="str">
            <v/>
          </cell>
          <cell r="GT48" t="str">
            <v/>
          </cell>
          <cell r="GU48" t="str">
            <v/>
          </cell>
          <cell r="GV48" t="str">
            <v/>
          </cell>
          <cell r="GW48" t="str">
            <v/>
          </cell>
          <cell r="GX48" t="str">
            <v/>
          </cell>
          <cell r="GY48" t="str">
            <v/>
          </cell>
          <cell r="GZ48" t="str">
            <v/>
          </cell>
          <cell r="HA48" t="str">
            <v/>
          </cell>
          <cell r="HB48" t="str">
            <v/>
          </cell>
          <cell r="HC48" t="str">
            <v/>
          </cell>
          <cell r="HD48" t="str">
            <v/>
          </cell>
          <cell r="HE48" t="str">
            <v/>
          </cell>
          <cell r="HF48" t="str">
            <v/>
          </cell>
          <cell r="HG48" t="str">
            <v/>
          </cell>
          <cell r="HH48" t="str">
            <v/>
          </cell>
          <cell r="HI48" t="str">
            <v/>
          </cell>
          <cell r="HJ48" t="str">
            <v/>
          </cell>
          <cell r="HK48"/>
        </row>
        <row r="49">
          <cell r="AA49">
            <v>2014</v>
          </cell>
          <cell r="AB49">
            <v>2015</v>
          </cell>
          <cell r="AC49">
            <v>2016</v>
          </cell>
          <cell r="AD49">
            <v>2017</v>
          </cell>
          <cell r="AE49">
            <v>2018</v>
          </cell>
          <cell r="AF49">
            <v>2019</v>
          </cell>
          <cell r="AG49">
            <v>2020</v>
          </cell>
          <cell r="AH49">
            <v>2021</v>
          </cell>
          <cell r="AI49">
            <v>2022</v>
          </cell>
          <cell r="AJ49">
            <v>2023</v>
          </cell>
          <cell r="AK49">
            <v>2024</v>
          </cell>
          <cell r="AL49">
            <v>2025</v>
          </cell>
          <cell r="AM49">
            <v>2026</v>
          </cell>
          <cell r="AN49">
            <v>2027</v>
          </cell>
          <cell r="AO49">
            <v>2028</v>
          </cell>
          <cell r="AP49">
            <v>2029</v>
          </cell>
          <cell r="AQ49" t="str">
            <v/>
          </cell>
          <cell r="AR49" t="str">
            <v/>
          </cell>
          <cell r="AS49" t="str">
            <v/>
          </cell>
          <cell r="AT49" t="str">
            <v/>
          </cell>
          <cell r="AU49" t="str">
            <v/>
          </cell>
          <cell r="AV49" t="str">
            <v/>
          </cell>
          <cell r="AW49" t="str">
            <v/>
          </cell>
          <cell r="AX49" t="str">
            <v/>
          </cell>
          <cell r="AY49" t="str">
            <v/>
          </cell>
          <cell r="AZ49" t="str">
            <v/>
          </cell>
          <cell r="BA49" t="str">
            <v/>
          </cell>
          <cell r="BB49" t="str">
            <v/>
          </cell>
          <cell r="BC49" t="str">
            <v/>
          </cell>
          <cell r="BD49" t="str">
            <v/>
          </cell>
          <cell r="BE49" t="str">
            <v/>
          </cell>
          <cell r="BF49" t="str">
            <v/>
          </cell>
          <cell r="BG49" t="str">
            <v/>
          </cell>
          <cell r="BH49" t="str">
            <v/>
          </cell>
          <cell r="BI49" t="str">
            <v/>
          </cell>
          <cell r="BJ49" t="str">
            <v/>
          </cell>
          <cell r="BK49" t="str">
            <v/>
          </cell>
          <cell r="BL49" t="str">
            <v/>
          </cell>
          <cell r="BM49" t="str">
            <v/>
          </cell>
          <cell r="BN49" t="str">
            <v/>
          </cell>
          <cell r="BO49" t="str">
            <v/>
          </cell>
          <cell r="BP49" t="str">
            <v/>
          </cell>
          <cell r="BQ49" t="str">
            <v/>
          </cell>
          <cell r="BR49" t="str">
            <v/>
          </cell>
          <cell r="BS49" t="str">
            <v/>
          </cell>
          <cell r="BT49" t="str">
            <v/>
          </cell>
          <cell r="BU49" t="str">
            <v/>
          </cell>
          <cell r="BV49" t="str">
            <v/>
          </cell>
          <cell r="BW49" t="str">
            <v/>
          </cell>
          <cell r="BX49" t="str">
            <v/>
          </cell>
          <cell r="BY49" t="str">
            <v/>
          </cell>
          <cell r="BZ49" t="str">
            <v/>
          </cell>
          <cell r="CA49" t="str">
            <v/>
          </cell>
          <cell r="CB49" t="str">
            <v/>
          </cell>
          <cell r="CC49" t="str">
            <v/>
          </cell>
          <cell r="CD49" t="str">
            <v/>
          </cell>
          <cell r="CE49" t="str">
            <v/>
          </cell>
          <cell r="CF49" t="str">
            <v/>
          </cell>
          <cell r="CG49" t="str">
            <v/>
          </cell>
          <cell r="CH49" t="str">
            <v/>
          </cell>
          <cell r="CI49" t="str">
            <v/>
          </cell>
          <cell r="CJ49" t="str">
            <v/>
          </cell>
          <cell r="CK49" t="str">
            <v/>
          </cell>
          <cell r="CL49" t="str">
            <v/>
          </cell>
          <cell r="CM49" t="str">
            <v/>
          </cell>
          <cell r="CN49" t="str">
            <v/>
          </cell>
          <cell r="CO49" t="str">
            <v/>
          </cell>
          <cell r="CP49" t="str">
            <v/>
          </cell>
          <cell r="CQ49" t="str">
            <v/>
          </cell>
          <cell r="CR49" t="str">
            <v/>
          </cell>
          <cell r="CS49" t="str">
            <v/>
          </cell>
          <cell r="CT49" t="str">
            <v/>
          </cell>
          <cell r="CU49" t="str">
            <v/>
          </cell>
          <cell r="CV49" t="str">
            <v/>
          </cell>
          <cell r="CW49" t="str">
            <v/>
          </cell>
          <cell r="CX49" t="str">
            <v/>
          </cell>
          <cell r="CY49" t="str">
            <v/>
          </cell>
          <cell r="CZ49" t="str">
            <v/>
          </cell>
          <cell r="DA49" t="str">
            <v/>
          </cell>
          <cell r="DB49" t="str">
            <v/>
          </cell>
          <cell r="DC49" t="str">
            <v/>
          </cell>
          <cell r="DD49" t="str">
            <v/>
          </cell>
          <cell r="DE49" t="str">
            <v/>
          </cell>
          <cell r="DF49" t="str">
            <v/>
          </cell>
          <cell r="DG49" t="str">
            <v/>
          </cell>
          <cell r="DH49" t="str">
            <v/>
          </cell>
          <cell r="DI49" t="str">
            <v/>
          </cell>
          <cell r="DJ49" t="str">
            <v/>
          </cell>
          <cell r="DK49" t="str">
            <v/>
          </cell>
          <cell r="DL49" t="str">
            <v/>
          </cell>
          <cell r="DM49" t="str">
            <v/>
          </cell>
          <cell r="DN49" t="str">
            <v/>
          </cell>
          <cell r="DO49" t="str">
            <v/>
          </cell>
          <cell r="DP49" t="str">
            <v/>
          </cell>
          <cell r="DQ49" t="str">
            <v/>
          </cell>
          <cell r="DR49" t="str">
            <v/>
          </cell>
          <cell r="DS49" t="str">
            <v/>
          </cell>
          <cell r="DT49" t="str">
            <v/>
          </cell>
          <cell r="DU49" t="str">
            <v/>
          </cell>
          <cell r="DV49" t="str">
            <v/>
          </cell>
          <cell r="DW49" t="str">
            <v/>
          </cell>
          <cell r="DX49" t="str">
            <v/>
          </cell>
          <cell r="DY49" t="str">
            <v/>
          </cell>
          <cell r="DZ49" t="str">
            <v/>
          </cell>
          <cell r="EA49" t="str">
            <v/>
          </cell>
          <cell r="EB49" t="str">
            <v/>
          </cell>
          <cell r="EC49" t="str">
            <v/>
          </cell>
          <cell r="ED49" t="str">
            <v/>
          </cell>
          <cell r="EE49" t="str">
            <v/>
          </cell>
          <cell r="EF49" t="str">
            <v/>
          </cell>
          <cell r="EG49" t="str">
            <v/>
          </cell>
          <cell r="EH49" t="str">
            <v/>
          </cell>
          <cell r="EI49" t="str">
            <v/>
          </cell>
          <cell r="EJ49" t="str">
            <v/>
          </cell>
          <cell r="EK49" t="str">
            <v/>
          </cell>
          <cell r="EL49" t="str">
            <v/>
          </cell>
          <cell r="EM49" t="str">
            <v/>
          </cell>
          <cell r="EN49" t="str">
            <v/>
          </cell>
          <cell r="EO49" t="str">
            <v/>
          </cell>
          <cell r="EP49" t="str">
            <v/>
          </cell>
          <cell r="EQ49" t="str">
            <v/>
          </cell>
          <cell r="ER49" t="str">
            <v/>
          </cell>
          <cell r="ES49" t="str">
            <v/>
          </cell>
          <cell r="ET49" t="str">
            <v/>
          </cell>
          <cell r="EU49" t="str">
            <v/>
          </cell>
          <cell r="EV49" t="str">
            <v/>
          </cell>
          <cell r="EW49" t="str">
            <v/>
          </cell>
          <cell r="EX49" t="str">
            <v/>
          </cell>
          <cell r="EY49" t="str">
            <v/>
          </cell>
          <cell r="EZ49" t="str">
            <v/>
          </cell>
          <cell r="FA49" t="str">
            <v/>
          </cell>
          <cell r="FB49" t="str">
            <v/>
          </cell>
          <cell r="FC49" t="str">
            <v/>
          </cell>
          <cell r="FD49" t="str">
            <v/>
          </cell>
          <cell r="FE49" t="str">
            <v/>
          </cell>
          <cell r="FF49" t="str">
            <v/>
          </cell>
          <cell r="FG49" t="str">
            <v/>
          </cell>
          <cell r="FH49" t="str">
            <v/>
          </cell>
          <cell r="FI49" t="str">
            <v/>
          </cell>
          <cell r="FJ49" t="str">
            <v/>
          </cell>
          <cell r="FK49" t="str">
            <v/>
          </cell>
          <cell r="FL49" t="str">
            <v/>
          </cell>
          <cell r="FM49" t="str">
            <v/>
          </cell>
          <cell r="FN49" t="str">
            <v/>
          </cell>
          <cell r="FO49" t="str">
            <v/>
          </cell>
          <cell r="FP49" t="str">
            <v/>
          </cell>
          <cell r="FQ49" t="str">
            <v/>
          </cell>
          <cell r="FR49" t="str">
            <v/>
          </cell>
          <cell r="FS49" t="str">
            <v/>
          </cell>
          <cell r="FT49" t="str">
            <v/>
          </cell>
          <cell r="FU49" t="str">
            <v/>
          </cell>
          <cell r="FV49" t="str">
            <v/>
          </cell>
          <cell r="FW49" t="str">
            <v/>
          </cell>
          <cell r="FX49" t="str">
            <v/>
          </cell>
          <cell r="FY49" t="str">
            <v/>
          </cell>
          <cell r="FZ49" t="str">
            <v/>
          </cell>
          <cell r="GA49" t="str">
            <v/>
          </cell>
          <cell r="GB49" t="str">
            <v/>
          </cell>
          <cell r="GC49" t="str">
            <v/>
          </cell>
          <cell r="GD49" t="str">
            <v/>
          </cell>
          <cell r="GE49" t="str">
            <v/>
          </cell>
          <cell r="GF49" t="str">
            <v/>
          </cell>
          <cell r="GG49" t="str">
            <v/>
          </cell>
          <cell r="GH49" t="str">
            <v/>
          </cell>
          <cell r="GI49" t="str">
            <v/>
          </cell>
          <cell r="GJ49" t="str">
            <v/>
          </cell>
          <cell r="GK49" t="str">
            <v/>
          </cell>
          <cell r="GL49" t="str">
            <v/>
          </cell>
          <cell r="GM49" t="str">
            <v/>
          </cell>
          <cell r="GN49" t="str">
            <v/>
          </cell>
          <cell r="GO49" t="str">
            <v/>
          </cell>
          <cell r="GP49" t="str">
            <v/>
          </cell>
          <cell r="GQ49" t="str">
            <v/>
          </cell>
          <cell r="GR49" t="str">
            <v/>
          </cell>
          <cell r="GS49" t="str">
            <v/>
          </cell>
          <cell r="GT49" t="str">
            <v/>
          </cell>
          <cell r="GU49" t="str">
            <v/>
          </cell>
          <cell r="GV49" t="str">
            <v/>
          </cell>
          <cell r="GW49" t="str">
            <v/>
          </cell>
          <cell r="GX49" t="str">
            <v/>
          </cell>
          <cell r="GY49" t="str">
            <v/>
          </cell>
          <cell r="GZ49" t="str">
            <v/>
          </cell>
          <cell r="HA49" t="str">
            <v/>
          </cell>
          <cell r="HB49" t="str">
            <v/>
          </cell>
          <cell r="HC49" t="str">
            <v/>
          </cell>
          <cell r="HD49" t="str">
            <v/>
          </cell>
          <cell r="HE49" t="str">
            <v/>
          </cell>
          <cell r="HF49" t="str">
            <v/>
          </cell>
          <cell r="HG49" t="str">
            <v/>
          </cell>
          <cell r="HH49" t="str">
            <v/>
          </cell>
          <cell r="HI49" t="str">
            <v/>
          </cell>
          <cell r="HJ49" t="str">
            <v/>
          </cell>
          <cell r="HK49"/>
        </row>
        <row r="1074">
          <cell r="E1074">
            <v>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Summary Data"/>
      <sheetName val="1.3 Acc._Costs NG"/>
      <sheetName val="1.3a Acc._Costs"/>
      <sheetName val="1.3b Acc._Costs_Cap"/>
      <sheetName val="1.4 Provisions"/>
      <sheetName val="1.7 Analysis-Other Costs"/>
      <sheetName val="1.7a Analysis-Other Costs"/>
      <sheetName val="1.8 Irregular Items"/>
      <sheetName val="1.8a Irregular Items"/>
      <sheetName val="2.1 Eng Opex Actuals"/>
      <sheetName val="2.2 Non Op Capex"/>
      <sheetName val="2.3 Other Trans CC"/>
      <sheetName val="2.4 Exc &amp; Demin"/>
      <sheetName val="2.5 Corporate Costs"/>
      <sheetName val="2.6 IT"/>
      <sheetName val="2.7 Insurance"/>
      <sheetName val="2.8 Property"/>
      <sheetName val="2.9.1 UK Bus Serv (1.3a)"/>
      <sheetName val="2.9.2 UK Bus Serv (Alloc) (1.3a"/>
      <sheetName val="2.9.1 UK Bus Serv (1.3)"/>
      <sheetName val="2.9.2 UK Bus Serv (Alloc) (1.3)"/>
      <sheetName val="2.10 Related Party"/>
      <sheetName val="2.12 SO Capex"/>
      <sheetName val="2.13 Network Ops"/>
      <sheetName val="2.14 Year on Year Movt"/>
      <sheetName val="2.15 Staff Numbers"/>
      <sheetName val="2.17 Resilience Table"/>
      <sheetName val="5.1 System characs"/>
      <sheetName val="5.2 Activity indicators"/>
      <sheetName val="5.3 Utilisation &amp; performan"/>
      <sheetName val="5.5 Compressor utilisation"/>
      <sheetName val="5.6 Environmental"/>
      <sheetName val="5.8 Capex summary"/>
      <sheetName val="5.9 Asset data"/>
      <sheetName val="5.10 Project Listing "/>
      <sheetName val="5.11 Forecast Scenarios"/>
      <sheetName val="5.13 Capex price vol var"/>
      <sheetName val="5.14 Sys incidents &amp; responses"/>
      <sheetName val="5.15.1 Cond &amp; Risk-Entry Points"/>
      <sheetName val="5.15.2 Cond &amp; Risk-Exit Points"/>
      <sheetName val="5.15.3 Cond &amp; Risk-Comps"/>
      <sheetName val="5.15.4 Cond &amp; Risk-Pipelines"/>
      <sheetName val="5.15.5 Cond &amp; Risk-Multijunctin"/>
    </sheetNames>
    <sheetDataSet>
      <sheetData sheetId="0"/>
      <sheetData sheetId="1"/>
      <sheetData sheetId="2">
        <row r="20">
          <cell r="C20" t="str">
            <v>2008/09</v>
          </cell>
        </row>
        <row r="21">
          <cell r="C21" t="str">
            <v>2009/10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oC"/>
      <sheetName val="Log"/>
      <sheetName val="Import log"/>
      <sheetName val="Developer Settings"/>
      <sheetName val="i symbols"/>
      <sheetName val="ASSUMPTIONS &gt;&gt;"/>
      <sheetName val="Model Map"/>
      <sheetName val="Setup"/>
      <sheetName val="INPUTS &gt;&gt;"/>
      <sheetName val="Dashboard"/>
      <sheetName val="Inflation settings"/>
      <sheetName val="TP to stakeholder priorities"/>
      <sheetName val="RRP submission Opex summary"/>
      <sheetName val="RRP submission Capex summary"/>
      <sheetName val="RRP Totex forecast"/>
      <sheetName val="Excluded costs &amp; provisions"/>
      <sheetName val="Reg to stat inputs"/>
      <sheetName val="Themes"/>
      <sheetName val="ETO - Themes"/>
      <sheetName val="A - Internal Split Opex"/>
      <sheetName val="A - Internal to RRP Mapping"/>
      <sheetName val="Asset Management Opex"/>
      <sheetName val="Load related - A"/>
      <sheetName val="Load related - B"/>
      <sheetName val="Load related - Wider Works - A"/>
      <sheetName val="Load related - Wider Works - B"/>
      <sheetName val="Non-Load related - A"/>
      <sheetName val="Non-Load related - B"/>
      <sheetName val="Load related schemes"/>
      <sheetName val="Non load related schemes"/>
      <sheetName val="Non-Operational Capex"/>
      <sheetName val="SF - Themes"/>
      <sheetName val="SF - FOC split"/>
      <sheetName val="SF - A Internal split opex"/>
      <sheetName val="SF - A Internal mapping to RRP"/>
      <sheetName val="SF - Asset management opex"/>
      <sheetName val="SF - Non-operational Capex"/>
      <sheetName val="CALCULATIONS &gt;&gt;"/>
      <sheetName val="PQ lists"/>
      <sheetName val="SF split"/>
      <sheetName val="DT Opex RRP"/>
      <sheetName val="DT Opex Internal"/>
      <sheetName val="DT Opex Ass Mgmt"/>
      <sheetName val="DT Opex Ass Mgmt - Nominal"/>
      <sheetName val="DT Capex"/>
      <sheetName val="DT Capex - Nominal"/>
      <sheetName val="DT Opex Internal - Real"/>
      <sheetName val="DT RRP Opex - Real"/>
      <sheetName val="DT RRP Capex - Real"/>
      <sheetName val="DT Opex Internal - Nominal"/>
      <sheetName val="DT RRP Opex - Nominal"/>
      <sheetName val="DT RRP Capex - Nominal"/>
      <sheetName val="RRP submission Opex - Nominal"/>
      <sheetName val="RRP submission Capex - Nominal"/>
      <sheetName val="RRP Totex forecasts - Nominal"/>
      <sheetName val="Reg to stat - Calc"/>
      <sheetName val="REPORTS &gt;&gt;"/>
      <sheetName val="Internal Opex summary tables"/>
      <sheetName val="Internal Opex pivot"/>
      <sheetName val="RRP Opex summary tables"/>
      <sheetName val="RRP Opex pivot"/>
      <sheetName val="RRP Capex summary tables"/>
      <sheetName val="RRP Capex pivot"/>
      <sheetName val="Internal Opex summary"/>
      <sheetName val="RRP Opex summary"/>
      <sheetName val="RRP Capex summary"/>
      <sheetName val="Theme paper summary"/>
      <sheetName val="Reporting view"/>
      <sheetName val="Reg to stat reconciliation"/>
      <sheetName val="Capex schemes"/>
      <sheetName val="Stakeholder priorities"/>
      <sheetName val="T2 ETO cost model. V8"/>
    </sheetNames>
    <sheetDataSet>
      <sheetData sheetId="0"/>
      <sheetData sheetId="1"/>
      <sheetData sheetId="2"/>
      <sheetData sheetId="3"/>
      <sheetData sheetId="4">
        <row r="738">
          <cell r="E738" t="str">
            <v>3.1a Net Opex Costs Matrix (after capitalisation of closely associated indirects and business support)</v>
          </cell>
        </row>
        <row r="1167">
          <cell r="E1167" t="str">
            <v>IT Expenditure</v>
          </cell>
        </row>
        <row r="1168">
          <cell r="E1168" t="str">
            <v>Vehicles</v>
          </cell>
        </row>
        <row r="1169">
          <cell r="E1169" t="str">
            <v>Land and Buildings</v>
          </cell>
        </row>
        <row r="1170">
          <cell r="E1170" t="str">
            <v>Fixtures and fittings</v>
          </cell>
        </row>
        <row r="1171">
          <cell r="E1171" t="str">
            <v>Plant and Machinery</v>
          </cell>
        </row>
        <row r="1172">
          <cell r="E1172" t="str">
            <v>IT Expenditure - Cyber</v>
          </cell>
        </row>
        <row r="1237">
          <cell r="E1237" t="str">
            <v>09/10</v>
          </cell>
        </row>
        <row r="1238">
          <cell r="E1238" t="str">
            <v>10/11</v>
          </cell>
        </row>
        <row r="1239">
          <cell r="E1239" t="str">
            <v>11/12</v>
          </cell>
        </row>
        <row r="1240">
          <cell r="E1240" t="str">
            <v>12/13</v>
          </cell>
        </row>
        <row r="1241">
          <cell r="E1241" t="str">
            <v>13/14</v>
          </cell>
        </row>
        <row r="1242">
          <cell r="E1242" t="str">
            <v>14/15</v>
          </cell>
        </row>
        <row r="1243">
          <cell r="E1243" t="str">
            <v>15/16</v>
          </cell>
        </row>
        <row r="1244">
          <cell r="E1244" t="str">
            <v>16/17</v>
          </cell>
        </row>
        <row r="1245">
          <cell r="E1245" t="str">
            <v>17/18</v>
          </cell>
        </row>
        <row r="1246">
          <cell r="E1246" t="str">
            <v>18/19</v>
          </cell>
        </row>
        <row r="1247">
          <cell r="E1247" t="str">
            <v>19/20</v>
          </cell>
        </row>
        <row r="1248">
          <cell r="E1248" t="str">
            <v>20/21</v>
          </cell>
        </row>
        <row r="1249">
          <cell r="E1249" t="str">
            <v>21/22</v>
          </cell>
        </row>
        <row r="1250">
          <cell r="E1250" t="str">
            <v>22/23</v>
          </cell>
        </row>
        <row r="1251">
          <cell r="E1251" t="str">
            <v>23/24</v>
          </cell>
        </row>
        <row r="1252">
          <cell r="E1252" t="str">
            <v>24/25</v>
          </cell>
        </row>
        <row r="1253">
          <cell r="E1253" t="str">
            <v>25/26</v>
          </cell>
        </row>
        <row r="1254">
          <cell r="E1254" t="str">
            <v>26/27</v>
          </cell>
        </row>
        <row r="1255">
          <cell r="E1255" t="str">
            <v>27/28</v>
          </cell>
        </row>
        <row r="1256">
          <cell r="E1256" t="str">
            <v>28/29</v>
          </cell>
        </row>
        <row r="1262">
          <cell r="E1262" t="str">
            <v>Nominal</v>
          </cell>
        </row>
        <row r="1263">
          <cell r="E1263" t="str">
            <v>Selected price base: 17/18</v>
          </cell>
        </row>
      </sheetData>
      <sheetData sheetId="5"/>
      <sheetData sheetId="6"/>
      <sheetData sheetId="7"/>
      <sheetData sheetId="8">
        <row r="19">
          <cell r="R19" t="str">
            <v>ETO</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14">
          <cell r="BA14" t="str">
            <v>2014</v>
          </cell>
        </row>
      </sheetData>
      <sheetData sheetId="65"/>
      <sheetData sheetId="66"/>
      <sheetData sheetId="67">
        <row r="15">
          <cell r="BA15" t="str">
            <v>2014</v>
          </cell>
        </row>
      </sheetData>
      <sheetData sheetId="68">
        <row r="15">
          <cell r="BA15" t="str">
            <v>2014</v>
          </cell>
        </row>
      </sheetData>
      <sheetData sheetId="69"/>
      <sheetData sheetId="70"/>
      <sheetData sheetId="71"/>
      <sheetData sheetId="7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SHETL"/>
      <sheetName val="SPTL"/>
      <sheetName val="NGET_TO"/>
      <sheetName val="NGET_SO"/>
      <sheetName val="Input"/>
      <sheetName val="Output"/>
      <sheetName val="PC_POut"/>
      <sheetName val="Ratios"/>
      <sheetName val="PostTaxRev"/>
      <sheetName val="P&amp;L"/>
      <sheetName val="BS"/>
      <sheetName val="CF"/>
      <sheetName val="Depn"/>
      <sheetName val="RealRAV"/>
      <sheetName val="NominalRAV"/>
      <sheetName val="Notes"/>
      <sheetName val="RevDriver"/>
      <sheetName val="TIRG"/>
      <sheetName val="Dpcn profiles"/>
      <sheetName val="User Interface"/>
    </sheetNames>
    <sheetDataSet>
      <sheetData sheetId="0"/>
      <sheetData sheetId="1" refreshError="1">
        <row r="54">
          <cell r="B54">
            <v>2</v>
          </cell>
        </row>
        <row r="60">
          <cell r="B60">
            <v>1</v>
          </cell>
        </row>
      </sheetData>
      <sheetData sheetId="2"/>
      <sheetData sheetId="3"/>
      <sheetData sheetId="4"/>
      <sheetData sheetId="5"/>
      <sheetData sheetId="6" refreshError="1">
        <row r="22">
          <cell r="E22">
            <v>0</v>
          </cell>
          <cell r="F22">
            <v>0</v>
          </cell>
          <cell r="G22">
            <v>0</v>
          </cell>
          <cell r="H22">
            <v>0</v>
          </cell>
          <cell r="I22">
            <v>0.02</v>
          </cell>
          <cell r="J22">
            <v>0.02</v>
          </cell>
          <cell r="K22">
            <v>0.02</v>
          </cell>
          <cell r="L22">
            <v>0.02</v>
          </cell>
          <cell r="M22">
            <v>0</v>
          </cell>
          <cell r="N22">
            <v>0.02</v>
          </cell>
          <cell r="O22">
            <v>0.02</v>
          </cell>
          <cell r="P22">
            <v>0.02</v>
          </cell>
          <cell r="Q22">
            <v>0.02</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row>
        <row r="49">
          <cell r="E49">
            <v>65.400000000000006</v>
          </cell>
          <cell r="F49">
            <v>0</v>
          </cell>
          <cell r="G49">
            <v>0</v>
          </cell>
          <cell r="H49">
            <v>0</v>
          </cell>
          <cell r="I49">
            <v>0</v>
          </cell>
          <cell r="J49">
            <v>0</v>
          </cell>
          <cell r="K49">
            <v>0</v>
          </cell>
          <cell r="L49">
            <v>0</v>
          </cell>
          <cell r="M49">
            <v>0</v>
          </cell>
          <cell r="N49">
            <v>0</v>
          </cell>
          <cell r="O49">
            <v>0</v>
          </cell>
          <cell r="P49">
            <v>0</v>
          </cell>
        </row>
        <row r="67">
          <cell r="E67">
            <v>0</v>
          </cell>
          <cell r="F67">
            <v>0</v>
          </cell>
          <cell r="G67">
            <v>0</v>
          </cell>
          <cell r="H67">
            <v>0</v>
          </cell>
          <cell r="I67">
            <v>0</v>
          </cell>
          <cell r="J67">
            <v>0</v>
          </cell>
          <cell r="K67">
            <v>0</v>
          </cell>
          <cell r="L67">
            <v>0</v>
          </cell>
          <cell r="M67">
            <v>0</v>
          </cell>
          <cell r="N67">
            <v>0</v>
          </cell>
          <cell r="O67">
            <v>0</v>
          </cell>
          <cell r="P67">
            <v>0</v>
          </cell>
        </row>
        <row r="145">
          <cell r="E145">
            <v>14</v>
          </cell>
        </row>
        <row r="193">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row>
        <row r="194">
          <cell r="E194">
            <v>-0.8</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row>
        <row r="196">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row>
        <row r="245">
          <cell r="E245">
            <v>8.7999999999999995E-2</v>
          </cell>
        </row>
        <row r="246">
          <cell r="E246">
            <v>20</v>
          </cell>
        </row>
      </sheetData>
      <sheetData sheetId="7"/>
      <sheetData sheetId="8"/>
      <sheetData sheetId="9"/>
      <sheetData sheetId="10" refreshError="1">
        <row r="10">
          <cell r="E10">
            <v>5.1699999999999996E-2</v>
          </cell>
          <cell r="F10">
            <v>5.1699999999999996E-2</v>
          </cell>
          <cell r="G10">
            <v>5.0600000000000006E-2</v>
          </cell>
          <cell r="H10">
            <v>5.0500000000000003E-2</v>
          </cell>
          <cell r="I10">
            <v>5.0500000000000003E-2</v>
          </cell>
          <cell r="J10">
            <v>5.0500000000000003E-2</v>
          </cell>
          <cell r="K10">
            <v>5.0500000000000003E-2</v>
          </cell>
          <cell r="L10">
            <v>5.0500000000000003E-2</v>
          </cell>
          <cell r="M10">
            <v>5.0500000000000003E-2</v>
          </cell>
          <cell r="N10">
            <v>5.0500000000000003E-2</v>
          </cell>
          <cell r="O10">
            <v>5.0500000000000003E-2</v>
          </cell>
          <cell r="P10">
            <v>5.0500000000000003E-2</v>
          </cell>
          <cell r="Q10">
            <v>5.0500000000000003E-2</v>
          </cell>
          <cell r="R10">
            <v>5.0500000000000003E-2</v>
          </cell>
          <cell r="S10">
            <v>5.0500000000000003E-2</v>
          </cell>
          <cell r="T10">
            <v>5.0500000000000003E-2</v>
          </cell>
          <cell r="U10">
            <v>5.0500000000000003E-2</v>
          </cell>
          <cell r="V10">
            <v>5.0500000000000003E-2</v>
          </cell>
          <cell r="W10">
            <v>5.0500000000000003E-2</v>
          </cell>
          <cell r="X10">
            <v>5.0500000000000003E-2</v>
          </cell>
          <cell r="Y10">
            <v>5.0500000000000003E-2</v>
          </cell>
          <cell r="Z10">
            <v>5.0500000000000003E-2</v>
          </cell>
          <cell r="AA10">
            <v>5.0500000000000003E-2</v>
          </cell>
          <cell r="AB10">
            <v>5.0500000000000003E-2</v>
          </cell>
          <cell r="AC10">
            <v>5.0500000000000003E-2</v>
          </cell>
          <cell r="AD10">
            <v>5.0500000000000003E-2</v>
          </cell>
          <cell r="AE10">
            <v>5.0500000000000003E-2</v>
          </cell>
          <cell r="AF10">
            <v>5.0500000000000003E-2</v>
          </cell>
          <cell r="AG10">
            <v>5.0500000000000003E-2</v>
          </cell>
          <cell r="AH10">
            <v>5.0500000000000003E-2</v>
          </cell>
          <cell r="AI10">
            <v>5.0500000000000003E-2</v>
          </cell>
          <cell r="AJ10">
            <v>5.0500000000000003E-2</v>
          </cell>
          <cell r="AK10">
            <v>5.0500000000000003E-2</v>
          </cell>
        </row>
      </sheetData>
      <sheetData sheetId="11"/>
      <sheetData sheetId="12"/>
      <sheetData sheetId="13"/>
      <sheetData sheetId="14" refreshError="1">
        <row r="29">
          <cell r="E29">
            <v>-6.5</v>
          </cell>
          <cell r="F29">
            <v>-5.1392132767691887</v>
          </cell>
          <cell r="G29">
            <v>-6.2423735084824985</v>
          </cell>
          <cell r="H29">
            <v>-8.5777514631330156</v>
          </cell>
          <cell r="I29">
            <v>-9.9575041771317245</v>
          </cell>
          <cell r="J29">
            <v>-11.014394947145231</v>
          </cell>
          <cell r="K29">
            <v>-12.770324965070333</v>
          </cell>
          <cell r="L29">
            <v>-13.922352957534869</v>
          </cell>
          <cell r="M29">
            <v>-15.074964615098638</v>
          </cell>
          <cell r="N29">
            <v>-16.226392859580802</v>
          </cell>
          <cell r="O29">
            <v>-17.375467164222844</v>
          </cell>
          <cell r="P29">
            <v>-18.52176383626902</v>
          </cell>
          <cell r="Q29">
            <v>-19.665412094206033</v>
          </cell>
          <cell r="R29">
            <v>-20.80694036317227</v>
          </cell>
          <cell r="S29">
            <v>-21.947161904541453</v>
          </cell>
          <cell r="T29">
            <v>-23.087090167611258</v>
          </cell>
          <cell r="U29">
            <v>-24.227876381204918</v>
          </cell>
          <cell r="V29">
            <v>-25.370763768765773</v>
          </cell>
          <cell r="W29">
            <v>-26.517054177946232</v>
          </cell>
          <cell r="X29">
            <v>-27.668083971306825</v>
          </cell>
          <cell r="Y29">
            <v>-28.825206816262785</v>
          </cell>
          <cell r="Z29">
            <v>-29.989781605872622</v>
          </cell>
          <cell r="AA29">
            <v>-31.163164186982083</v>
          </cell>
          <cell r="AB29">
            <v>-32.346701905763169</v>
          </cell>
          <cell r="AC29">
            <v>-33.411988601347517</v>
          </cell>
          <cell r="AD29">
            <v>-34.618516261287311</v>
          </cell>
          <cell r="AE29">
            <v>-35.840476544462788</v>
          </cell>
          <cell r="AF29">
            <v>-37.077849306388693</v>
          </cell>
          <cell r="AG29">
            <v>-38.331913651406651</v>
          </cell>
          <cell r="AH29">
            <v>-39.603935973764266</v>
          </cell>
          <cell r="AI29">
            <v>-40.895171290809927</v>
          </cell>
          <cell r="AJ29">
            <v>-42.206864766364653</v>
          </cell>
          <cell r="AK29">
            <v>-43.540253356616269</v>
          </cell>
        </row>
        <row r="37">
          <cell r="E37">
            <v>52</v>
          </cell>
          <cell r="F37">
            <v>67.368907309201617</v>
          </cell>
          <cell r="G37">
            <v>90.960583736870262</v>
          </cell>
          <cell r="H37">
            <v>134.91583964954208</v>
          </cell>
          <cell r="I37">
            <v>164.22037635083859</v>
          </cell>
          <cell r="J37">
            <v>189.1843691079678</v>
          </cell>
          <cell r="K37">
            <v>217.76720996476297</v>
          </cell>
          <cell r="L37">
            <v>240.02718367515911</v>
          </cell>
          <cell r="M37">
            <v>262.0732259486353</v>
          </cell>
          <cell r="N37">
            <v>283.93092588400987</v>
          </cell>
          <cell r="O37">
            <v>305.6276776546888</v>
          </cell>
          <cell r="P37">
            <v>327.19195017290667</v>
          </cell>
          <cell r="Q37">
            <v>348.65275110568177</v>
          </cell>
          <cell r="R37">
            <v>370.03924503546983</v>
          </cell>
          <cell r="S37">
            <v>391.38048644278319</v>
          </cell>
          <cell r="T37">
            <v>412.7052378004127</v>
          </cell>
          <cell r="U37">
            <v>434.04185055138237</v>
          </cell>
          <cell r="V37">
            <v>455.41819235950527</v>
          </cell>
          <cell r="W37">
            <v>476.86160823072453</v>
          </cell>
          <cell r="X37">
            <v>498.39890625713906</v>
          </cell>
          <cell r="Y37">
            <v>520.05636109781597</v>
          </cell>
          <cell r="Z37">
            <v>541.85973007924122</v>
          </cell>
          <cell r="AA37">
            <v>563.83427812210425</v>
          </cell>
          <cell r="AB37">
            <v>586.00480869143962</v>
          </cell>
          <cell r="AC37">
            <v>608.52544033682102</v>
          </cell>
          <cell r="AD37">
            <v>631.16199054662297</v>
          </cell>
          <cell r="AE37">
            <v>654.06521220149784</v>
          </cell>
          <cell r="AF37">
            <v>677.25974439552056</v>
          </cell>
          <cell r="AG37">
            <v>700.76864131142679</v>
          </cell>
          <cell r="AH37">
            <v>724.61472412761657</v>
          </cell>
          <cell r="AI37">
            <v>748.82061926319034</v>
          </cell>
          <cell r="AJ37">
            <v>773.40879579818625</v>
          </cell>
          <cell r="AK37">
            <v>798.40160196465683</v>
          </cell>
        </row>
      </sheetData>
      <sheetData sheetId="15"/>
      <sheetData sheetId="16"/>
      <sheetData sheetId="17"/>
      <sheetData sheetId="18"/>
      <sheetData sheetId="19"/>
      <sheetData sheetId="20"/>
      <sheetData sheetId="2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SHETL"/>
      <sheetName val="SPTL"/>
      <sheetName val="NGET_TO"/>
      <sheetName val="NGET_SO"/>
      <sheetName val="Input"/>
      <sheetName val="Output"/>
      <sheetName val="PC_POut"/>
      <sheetName val="Ratios"/>
      <sheetName val="PostTaxRev"/>
      <sheetName val="P&amp;L"/>
      <sheetName val="BS"/>
      <sheetName val="CF"/>
      <sheetName val="Depn"/>
      <sheetName val="RealRAV"/>
      <sheetName val="NominalRAV"/>
      <sheetName val="Notes"/>
      <sheetName val="RevDriver"/>
      <sheetName val="TIRG"/>
      <sheetName val="Sheet1"/>
    </sheetNames>
    <sheetDataSet>
      <sheetData sheetId="0"/>
      <sheetData sheetId="1"/>
      <sheetData sheetId="2"/>
      <sheetData sheetId="3"/>
      <sheetData sheetId="4"/>
      <sheetData sheetId="5"/>
      <sheetData sheetId="6" refreshError="1">
        <row r="20">
          <cell r="E20" t="str">
            <v>The tax calculation has not been run!</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CKET"/>
      <sheetName val="SUN"/>
      <sheetName val="FF 02"/>
      <sheetName val="FF 03"/>
      <sheetName val="Graphs"/>
      <sheetName val="Lists"/>
      <sheetName val="FF_02"/>
      <sheetName val="FF_03"/>
      <sheetName val="dropdowns"/>
    </sheetNames>
    <sheetDataSet>
      <sheetData sheetId="0" refreshError="1"/>
      <sheetData sheetId="1" refreshError="1"/>
      <sheetData sheetId="2" refreshError="1"/>
      <sheetData sheetId="3" refreshError="1"/>
      <sheetData sheetId="4" refreshError="1"/>
      <sheetData sheetId="5"/>
      <sheetData sheetId="6"/>
      <sheetData sheetId="7"/>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P Opex pivot (2)"/>
      <sheetName val="RRP Opex pivot (3)"/>
      <sheetName val="Title"/>
      <sheetName val="ToC"/>
      <sheetName val="Log"/>
      <sheetName val="Import log"/>
      <sheetName val="Developer Settings"/>
      <sheetName val="i symbols"/>
      <sheetName val="ASSUMPTIONS &gt;&gt;"/>
      <sheetName val="Model Map"/>
      <sheetName val="INPUTS &gt;&gt;"/>
      <sheetName val="Dashboard"/>
      <sheetName val="Setup"/>
      <sheetName val="Inflation settings"/>
      <sheetName val="TP to stakeholder priorities"/>
      <sheetName val="RRP submission Opex summary"/>
      <sheetName val="RRP submission Capex summary"/>
      <sheetName val="RRP Totex forecast"/>
      <sheetName val="Excluded costs &amp; provisions"/>
      <sheetName val="Reg to stat inputs"/>
      <sheetName val="Themes"/>
      <sheetName val="GT - Themes"/>
      <sheetName val="A - Internal Split Opex"/>
      <sheetName val="A - Internal to RRP Mapping"/>
      <sheetName val="Asset Management Opex"/>
      <sheetName val="Capex detail"/>
      <sheetName val="Non-Operational Capex"/>
      <sheetName val="SF - Themes"/>
      <sheetName val="SO Capex"/>
      <sheetName val="Capex scheme inputs"/>
      <sheetName val="SO Capex IT systems"/>
      <sheetName val="SF - FOC split"/>
      <sheetName val="SF - A Internal split opex"/>
      <sheetName val="SF - A Internal mapping to RRP"/>
      <sheetName val="SF - Asset management opex"/>
      <sheetName val="SF - Non-operational Capex"/>
      <sheetName val="CALCULATIONS &gt;&gt;"/>
      <sheetName val="PQ lists"/>
      <sheetName val="SF split"/>
      <sheetName val="DT Opex RRP"/>
      <sheetName val="DT Opex Internal"/>
      <sheetName val="DT Opex Ass Mgmt"/>
      <sheetName val="DT Opex Ass Mgmt - Nominal"/>
      <sheetName val="DT Capex"/>
      <sheetName val="DT Capex - Nominal"/>
      <sheetName val="DT Opex Internal - Real"/>
      <sheetName val="DT RRP Opex - Real"/>
      <sheetName val="DT RRP Capex - Real"/>
      <sheetName val="DT Opex Internal - Nominal"/>
      <sheetName val="DT RRP Opex - Nominal"/>
      <sheetName val="DT RRP Capex - Nominal"/>
      <sheetName val="RRP submission Opex - Nominal"/>
      <sheetName val="RRP submission Capex - Nominal"/>
      <sheetName val="RRP Totext forecasts - Nominal"/>
      <sheetName val="Stakeholder -Calc"/>
      <sheetName val="Sheet 1"/>
      <sheetName val="Reg to stat - Calc"/>
      <sheetName val="Stakeholder - Calc"/>
      <sheetName val="REPORTS &gt;&gt;"/>
      <sheetName val="Internal Opex summary tables"/>
      <sheetName val="Internal Opex pivot"/>
      <sheetName val="RRP Opex summary tables"/>
      <sheetName val="RRP Opex pivot"/>
      <sheetName val="RRP Capex summary tables"/>
      <sheetName val="RRP Capex pivot"/>
      <sheetName val="Internal Opex summary"/>
      <sheetName val="RRP Opex summary"/>
      <sheetName val="RRP Capex summary"/>
      <sheetName val="Theme paper summary"/>
      <sheetName val="Reporting view"/>
      <sheetName val="Reg to stat reconciliation"/>
      <sheetName val="Capex schemes"/>
      <sheetName val="Stakeholder prioriti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9">
          <cell r="R19" t="str">
            <v>GT</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SHETL"/>
      <sheetName val="SPTL"/>
      <sheetName val="NGET_TO"/>
      <sheetName val="NGET_SO"/>
      <sheetName val="Input"/>
      <sheetName val="Output"/>
      <sheetName val="PC_POut"/>
      <sheetName val="Ratios"/>
      <sheetName val="PostTaxRev"/>
      <sheetName val="P&amp;L"/>
      <sheetName val="BS"/>
      <sheetName val="CF"/>
      <sheetName val="Depn"/>
      <sheetName val="RealRAV"/>
      <sheetName val="NominalRAV"/>
      <sheetName val="Notes"/>
      <sheetName val="RevDriver"/>
      <sheetName val="TIRG"/>
    </sheetNames>
    <sheetDataSet>
      <sheetData sheetId="0"/>
      <sheetData sheetId="1" refreshError="1">
        <row r="48">
          <cell r="B48">
            <v>2</v>
          </cell>
        </row>
        <row r="72">
          <cell r="B72">
            <v>2</v>
          </cell>
        </row>
      </sheetData>
      <sheetData sheetId="2"/>
      <sheetData sheetId="3"/>
      <sheetData sheetId="4"/>
      <sheetData sheetId="5"/>
      <sheetData sheetId="6" refreshError="1">
        <row r="7">
          <cell r="E7">
            <v>38442</v>
          </cell>
        </row>
        <row r="8">
          <cell r="E8">
            <v>188.15</v>
          </cell>
          <cell r="F8">
            <v>193.0419</v>
          </cell>
          <cell r="G8">
            <v>198.06098940000001</v>
          </cell>
          <cell r="H8">
            <v>203.21057512440001</v>
          </cell>
          <cell r="I8">
            <v>208.49405007763443</v>
          </cell>
          <cell r="J8">
            <v>213.91489537965293</v>
          </cell>
          <cell r="K8">
            <v>219.4766826595239</v>
          </cell>
          <cell r="L8">
            <v>225.18307640867152</v>
          </cell>
          <cell r="M8">
            <v>231.03783639529698</v>
          </cell>
          <cell r="N8">
            <v>237.04482014157472</v>
          </cell>
          <cell r="O8">
            <v>243.20798546525566</v>
          </cell>
          <cell r="P8">
            <v>249.53139308735231</v>
          </cell>
          <cell r="Q8">
            <v>256.0192093076235</v>
          </cell>
          <cell r="R8">
            <v>262.67570874962172</v>
          </cell>
          <cell r="S8">
            <v>269.50527717711191</v>
          </cell>
          <cell r="T8">
            <v>276.51241438371682</v>
          </cell>
          <cell r="U8">
            <v>283.70173715769346</v>
          </cell>
          <cell r="V8">
            <v>291.07798232379349</v>
          </cell>
          <cell r="W8">
            <v>298.64600986421215</v>
          </cell>
          <cell r="X8">
            <v>306.41080612068168</v>
          </cell>
          <cell r="Y8">
            <v>314.37748707981939</v>
          </cell>
          <cell r="Z8">
            <v>322.55130174389473</v>
          </cell>
          <cell r="AA8">
            <v>330.93763558923598</v>
          </cell>
          <cell r="AB8">
            <v>339.54201411455614</v>
          </cell>
          <cell r="AC8">
            <v>348.37010648153461</v>
          </cell>
          <cell r="AD8">
            <v>357.42772925005454</v>
          </cell>
          <cell r="AE8">
            <v>366.72085021055597</v>
          </cell>
          <cell r="AF8">
            <v>376.2555923160304</v>
          </cell>
          <cell r="AG8">
            <v>386.03823771624718</v>
          </cell>
          <cell r="AH8">
            <v>396.07523189686964</v>
          </cell>
          <cell r="AI8">
            <v>406.37318792618828</v>
          </cell>
          <cell r="AJ8">
            <v>416.93889081226916</v>
          </cell>
          <cell r="AK8">
            <v>427.77930197338816</v>
          </cell>
        </row>
        <row r="10">
          <cell r="E10">
            <v>188.15</v>
          </cell>
        </row>
        <row r="20">
          <cell r="E20" t="str">
            <v>The tax calculation has not been run!</v>
          </cell>
        </row>
        <row r="21">
          <cell r="E21" t="str">
            <v>All prices are £m in 2004/05 terms</v>
          </cell>
        </row>
        <row r="139">
          <cell r="E139">
            <v>30</v>
          </cell>
        </row>
        <row r="140">
          <cell r="E140">
            <v>20</v>
          </cell>
        </row>
      </sheetData>
      <sheetData sheetId="7"/>
      <sheetData sheetId="8"/>
      <sheetData sheetId="9"/>
      <sheetData sheetId="10">
        <row r="10">
          <cell r="E10">
            <v>5.1699999999999996E-2</v>
          </cell>
        </row>
      </sheetData>
      <sheetData sheetId="11">
        <row r="14">
          <cell r="E14">
            <v>37.846095949464889</v>
          </cell>
        </row>
      </sheetData>
      <sheetData sheetId="12"/>
      <sheetData sheetId="13">
        <row r="43">
          <cell r="G43">
            <v>-18.678245993658578</v>
          </cell>
        </row>
      </sheetData>
      <sheetData sheetId="14">
        <row r="13">
          <cell r="E13">
            <v>-7.1</v>
          </cell>
        </row>
      </sheetData>
      <sheetData sheetId="15"/>
      <sheetData sheetId="16"/>
      <sheetData sheetId="17">
        <row r="16">
          <cell r="E16">
            <v>187.2</v>
          </cell>
        </row>
      </sheetData>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OC"/>
      <sheetName val="Formats"/>
      <sheetName val="Global"/>
      <sheetName val="Validation"/>
      <sheetName val="Control Panel"/>
      <sheetName val="Instructions"/>
      <sheetName val="Scenario Manager"/>
      <sheetName val="Historic"/>
      <sheetName val="Competition"/>
      <sheetName val="Inflation Inputs"/>
      <sheetName val="Financing"/>
      <sheetName val="Legacy Adj"/>
      <sheetName val="RPE inputs"/>
      <sheetName val="Capitalisation Rate"/>
      <sheetName val="Allowance"/>
      <sheetName val="Totex Inputs"/>
      <sheetName val="Incentives Inputs"/>
      <sheetName val="DARTs Inputs"/>
      <sheetName val="Depr Inputs"/>
      <sheetName val="RAM Inputs"/>
      <sheetName val="Tax Inputs"/>
      <sheetName val="Rating Inputs"/>
      <sheetName val="Consumer Bill"/>
      <sheetName val="Sensitivity"/>
      <sheetName val="Risk Model Outputs"/>
      <sheetName val="RPE &amp; Correlation Matrix"/>
      <sheetName val="Risk Interface"/>
      <sheetName val="Risk Override"/>
      <sheetName val="Active Scenario"/>
      <sheetName val="AS_Sensitivity"/>
      <sheetName val="Incentives"/>
      <sheetName val="Inflation"/>
      <sheetName val="RPE"/>
      <sheetName val="Totex"/>
      <sheetName val="TIM"/>
      <sheetName val="RAV&amp;Return TO"/>
      <sheetName val="RAV&amp;Return SO"/>
      <sheetName val="Depr Summary TO"/>
      <sheetName val="Depr Summary SO"/>
      <sheetName val="Depr Calc TO"/>
      <sheetName val="Depr Calc SO"/>
      <sheetName val="DARTs"/>
      <sheetName val="TaxTrigger - TaxPools"/>
      <sheetName val="TaxTrigger"/>
      <sheetName val="TaxPools"/>
      <sheetName val="Tax"/>
      <sheetName val="RAMs"/>
      <sheetName val="Notional Financing"/>
      <sheetName val="Actual Financing"/>
      <sheetName val="Revenue"/>
      <sheetName val="BS Calc"/>
      <sheetName val="FinSum"/>
      <sheetName val="FS - Competition"/>
      <sheetName val="Financial Statements"/>
      <sheetName val="FS - LiMo"/>
      <sheetName val="RoRE"/>
      <sheetName val="Financeability"/>
      <sheetName val="Sheet1"/>
      <sheetName val="Financeability Table"/>
      <sheetName val="Reverse ST"/>
      <sheetName val="Scenario Database"/>
      <sheetName val="SRP"/>
      <sheetName val="Consumer Bill Calc"/>
      <sheetName val="Consumer Bill Graph Data"/>
      <sheetName val="Consumer Bill Graph"/>
      <sheetName val="Template"/>
    </sheetNames>
    <sheetDataSet>
      <sheetData sheetId="0"/>
      <sheetData sheetId="1">
        <row r="15">
          <cell r="E15">
            <v>0</v>
          </cell>
          <cell r="G15">
            <v>4600</v>
          </cell>
        </row>
      </sheetData>
      <sheetData sheetId="2"/>
      <sheetData sheetId="3">
        <row r="11">
          <cell r="F11" t="str">
            <v xml:space="preserve">RIIO-2 Regulatory Model </v>
          </cell>
        </row>
        <row r="12">
          <cell r="F12" t="str">
            <v>National Grid</v>
          </cell>
        </row>
        <row r="21">
          <cell r="F21" t="str">
            <v>FoC: GT, Scenario: 7 (7 - Dec GT BL+RPE's -20%
6.5% CoE, 15yr CoD + 68bps, no wedge, 5% yield (w/o equity iss)), Notional company, Accrual basis, Excluding T1 adj: Yes</v>
          </cell>
        </row>
        <row r="22">
          <cell r="F22">
            <v>43669.471458333333</v>
          </cell>
        </row>
        <row r="23">
          <cell r="F23" t="str">
            <v>Final : NG RIIO2 Model_V6.8_GT notional Red line AW working v2.xlsm</v>
          </cell>
        </row>
        <row r="24">
          <cell r="F24">
            <v>0.1</v>
          </cell>
        </row>
        <row r="32">
          <cell r="B32"/>
          <cell r="C32"/>
          <cell r="D32"/>
          <cell r="E32"/>
          <cell r="F32" t="str">
            <v>Type</v>
          </cell>
          <cell r="G32" t="str">
            <v>zPerType</v>
          </cell>
          <cell r="H32"/>
          <cell r="I32"/>
          <cell r="J32"/>
          <cell r="K32"/>
          <cell r="L32"/>
          <cell r="M32"/>
          <cell r="N32" t="str">
            <v>Actual</v>
          </cell>
          <cell r="O32" t="str">
            <v>Actual</v>
          </cell>
          <cell r="P32" t="str">
            <v>Actual</v>
          </cell>
          <cell r="Q32" t="str">
            <v>Actual</v>
          </cell>
          <cell r="R32" t="str">
            <v>Actual</v>
          </cell>
          <cell r="S32" t="str">
            <v>Actual</v>
          </cell>
          <cell r="T32" t="str">
            <v>Actual</v>
          </cell>
          <cell r="U32" t="str">
            <v>Actual</v>
          </cell>
          <cell r="V32" t="str">
            <v>Actual</v>
          </cell>
          <cell r="W32" t="str">
            <v>Actual</v>
          </cell>
          <cell r="X32" t="str">
            <v>Actual</v>
          </cell>
          <cell r="Y32" t="str">
            <v>Actual</v>
          </cell>
          <cell r="Z32" t="str">
            <v>Actual</v>
          </cell>
          <cell r="AA32" t="str">
            <v>Actual</v>
          </cell>
          <cell r="AB32" t="str">
            <v>Actual</v>
          </cell>
          <cell r="AC32" t="str">
            <v>Actual</v>
          </cell>
          <cell r="AD32" t="str">
            <v>Actual</v>
          </cell>
          <cell r="AE32" t="str">
            <v>Actual</v>
          </cell>
          <cell r="AF32" t="str">
            <v>Actual</v>
          </cell>
          <cell r="AG32" t="str">
            <v>Actual</v>
          </cell>
          <cell r="AH32" t="str">
            <v>Actual</v>
          </cell>
          <cell r="AI32" t="str">
            <v>Actual</v>
          </cell>
          <cell r="AJ32" t="str">
            <v>Actual</v>
          </cell>
          <cell r="AK32" t="str">
            <v>Actual</v>
          </cell>
          <cell r="AL32" t="str">
            <v>Actual</v>
          </cell>
          <cell r="AM32" t="str">
            <v>Actual</v>
          </cell>
          <cell r="AN32" t="str">
            <v>Actual</v>
          </cell>
          <cell r="AO32" t="str">
            <v>Actual</v>
          </cell>
          <cell r="AP32" t="str">
            <v>Actual</v>
          </cell>
          <cell r="AQ32" t="str">
            <v>Forecast</v>
          </cell>
          <cell r="AR32" t="str">
            <v>Forecast</v>
          </cell>
          <cell r="AS32" t="str">
            <v>Forecast</v>
          </cell>
          <cell r="AT32" t="str">
            <v>Forecast</v>
          </cell>
          <cell r="AU32" t="str">
            <v>Forecast</v>
          </cell>
          <cell r="AV32" t="str">
            <v>Forecast</v>
          </cell>
          <cell r="AW32" t="str">
            <v>Forecast</v>
          </cell>
          <cell r="AX32" t="str">
            <v>Forecast</v>
          </cell>
          <cell r="AY32" t="str">
            <v>Forecast</v>
          </cell>
          <cell r="AZ32" t="str">
            <v>Forecast</v>
          </cell>
          <cell r="BA32" t="str">
            <v>Forecast</v>
          </cell>
          <cell r="BB32" t="str">
            <v>Forecast</v>
          </cell>
          <cell r="BC32" t="str">
            <v>Forecast</v>
          </cell>
          <cell r="BD32" t="str">
            <v>Forecast</v>
          </cell>
          <cell r="BE32" t="str">
            <v>Forecast</v>
          </cell>
          <cell r="BF32" t="str">
            <v>Forecast</v>
          </cell>
          <cell r="BG32" t="str">
            <v>Forecast</v>
          </cell>
          <cell r="BH32" t="str">
            <v>Forecast</v>
          </cell>
          <cell r="BI32" t="str">
            <v>Forecast</v>
          </cell>
          <cell r="BJ32" t="str">
            <v>Forecast</v>
          </cell>
          <cell r="BK32" t="str">
            <v>Forecast</v>
          </cell>
          <cell r="BL32" t="str">
            <v>Forecast</v>
          </cell>
          <cell r="BM32" t="str">
            <v>Forecast</v>
          </cell>
          <cell r="BN32" t="str">
            <v>Forecast</v>
          </cell>
          <cell r="BO32" t="str">
            <v>Forecast</v>
          </cell>
          <cell r="BP32" t="str">
            <v>Forecast</v>
          </cell>
          <cell r="BQ32" t="str">
            <v>Forecast</v>
          </cell>
          <cell r="BR32" t="str">
            <v>Forecast</v>
          </cell>
          <cell r="BS32" t="str">
            <v>Forecast</v>
          </cell>
          <cell r="BT32" t="str">
            <v>Forecast</v>
          </cell>
          <cell r="BU32" t="str">
            <v>Forecast</v>
          </cell>
          <cell r="BV32" t="str">
            <v>Forecast</v>
          </cell>
        </row>
        <row r="34">
          <cell r="B34"/>
          <cell r="C34"/>
          <cell r="D34"/>
          <cell r="E34"/>
          <cell r="F34" t="str">
            <v>End Date</v>
          </cell>
          <cell r="G34" t="str">
            <v>zEndDates</v>
          </cell>
          <cell r="H34"/>
          <cell r="I34"/>
          <cell r="J34"/>
          <cell r="K34"/>
          <cell r="L34"/>
          <cell r="M34"/>
          <cell r="N34">
            <v>33328</v>
          </cell>
          <cell r="O34">
            <v>33694</v>
          </cell>
          <cell r="P34">
            <v>34059</v>
          </cell>
          <cell r="Q34">
            <v>34424</v>
          </cell>
          <cell r="R34">
            <v>34789</v>
          </cell>
          <cell r="S34">
            <v>35155</v>
          </cell>
          <cell r="T34">
            <v>35520</v>
          </cell>
          <cell r="U34">
            <v>35885</v>
          </cell>
          <cell r="V34">
            <v>36250</v>
          </cell>
          <cell r="W34">
            <v>36616</v>
          </cell>
          <cell r="X34">
            <v>36981</v>
          </cell>
          <cell r="Y34">
            <v>37346</v>
          </cell>
          <cell r="Z34">
            <v>37711</v>
          </cell>
          <cell r="AA34">
            <v>38077</v>
          </cell>
          <cell r="AB34">
            <v>38442</v>
          </cell>
          <cell r="AC34">
            <v>38807</v>
          </cell>
          <cell r="AD34">
            <v>39172</v>
          </cell>
          <cell r="AE34">
            <v>39538</v>
          </cell>
          <cell r="AF34">
            <v>39903</v>
          </cell>
          <cell r="AG34">
            <v>40268</v>
          </cell>
          <cell r="AH34">
            <v>40633</v>
          </cell>
          <cell r="AI34">
            <v>40999</v>
          </cell>
          <cell r="AJ34">
            <v>41364</v>
          </cell>
          <cell r="AK34">
            <v>41729</v>
          </cell>
          <cell r="AL34">
            <v>42094</v>
          </cell>
          <cell r="AM34">
            <v>42460</v>
          </cell>
          <cell r="AN34">
            <v>42825</v>
          </cell>
          <cell r="AO34">
            <v>43190</v>
          </cell>
          <cell r="AP34">
            <v>43555</v>
          </cell>
          <cell r="AQ34">
            <v>43921</v>
          </cell>
          <cell r="AR34">
            <v>44286</v>
          </cell>
          <cell r="AS34">
            <v>44651</v>
          </cell>
          <cell r="AT34">
            <v>45016</v>
          </cell>
          <cell r="AU34">
            <v>45382</v>
          </cell>
          <cell r="AV34">
            <v>45747</v>
          </cell>
          <cell r="AW34">
            <v>46112</v>
          </cell>
          <cell r="AX34">
            <v>46477</v>
          </cell>
          <cell r="AY34">
            <v>46843</v>
          </cell>
          <cell r="AZ34">
            <v>47208</v>
          </cell>
          <cell r="BA34">
            <v>47573</v>
          </cell>
          <cell r="BB34">
            <v>47938</v>
          </cell>
          <cell r="BC34">
            <v>48304</v>
          </cell>
          <cell r="BD34">
            <v>48669</v>
          </cell>
          <cell r="BE34">
            <v>49034</v>
          </cell>
          <cell r="BF34">
            <v>49399</v>
          </cell>
          <cell r="BG34">
            <v>49765</v>
          </cell>
          <cell r="BH34">
            <v>50130</v>
          </cell>
          <cell r="BI34">
            <v>50495</v>
          </cell>
          <cell r="BJ34">
            <v>50860</v>
          </cell>
          <cell r="BK34">
            <v>51226</v>
          </cell>
          <cell r="BL34">
            <v>51591</v>
          </cell>
          <cell r="BM34">
            <v>51956</v>
          </cell>
          <cell r="BN34">
            <v>52321</v>
          </cell>
          <cell r="BO34">
            <v>52687</v>
          </cell>
          <cell r="BP34">
            <v>53052</v>
          </cell>
          <cell r="BQ34">
            <v>53417</v>
          </cell>
          <cell r="BR34">
            <v>53782</v>
          </cell>
          <cell r="BS34">
            <v>54148</v>
          </cell>
          <cell r="BT34">
            <v>54513</v>
          </cell>
          <cell r="BU34">
            <v>54878</v>
          </cell>
          <cell r="BV34">
            <v>55243</v>
          </cell>
        </row>
        <row r="35">
          <cell r="B35"/>
          <cell r="C35"/>
          <cell r="D35"/>
          <cell r="E35"/>
          <cell r="F35" t="str">
            <v>Date heading</v>
          </cell>
          <cell r="G35" t="str">
            <v>zDate_Headings</v>
          </cell>
          <cell r="H35"/>
          <cell r="I35"/>
          <cell r="J35"/>
          <cell r="K35"/>
          <cell r="L35"/>
          <cell r="M35"/>
          <cell r="N35">
            <v>33328</v>
          </cell>
          <cell r="O35">
            <v>33694</v>
          </cell>
          <cell r="P35">
            <v>34059</v>
          </cell>
          <cell r="Q35">
            <v>34424</v>
          </cell>
          <cell r="R35">
            <v>34789</v>
          </cell>
          <cell r="S35">
            <v>35155</v>
          </cell>
          <cell r="T35">
            <v>35520</v>
          </cell>
          <cell r="U35">
            <v>35885</v>
          </cell>
          <cell r="V35">
            <v>36250</v>
          </cell>
          <cell r="W35">
            <v>36616</v>
          </cell>
          <cell r="X35">
            <v>36981</v>
          </cell>
          <cell r="Y35">
            <v>37346</v>
          </cell>
          <cell r="Z35">
            <v>37711</v>
          </cell>
          <cell r="AA35">
            <v>38077</v>
          </cell>
          <cell r="AB35">
            <v>38442</v>
          </cell>
          <cell r="AC35">
            <v>38807</v>
          </cell>
          <cell r="AD35">
            <v>39172</v>
          </cell>
          <cell r="AE35">
            <v>39538</v>
          </cell>
          <cell r="AF35">
            <v>39903</v>
          </cell>
          <cell r="AG35">
            <v>40268</v>
          </cell>
          <cell r="AH35">
            <v>40633</v>
          </cell>
          <cell r="AI35">
            <v>40999</v>
          </cell>
          <cell r="AJ35">
            <v>41364</v>
          </cell>
          <cell r="AK35">
            <v>41729</v>
          </cell>
          <cell r="AL35">
            <v>42094</v>
          </cell>
          <cell r="AM35">
            <v>42460</v>
          </cell>
          <cell r="AN35">
            <v>42825</v>
          </cell>
          <cell r="AO35">
            <v>43190</v>
          </cell>
          <cell r="AP35">
            <v>43555</v>
          </cell>
          <cell r="AQ35">
            <v>43921</v>
          </cell>
          <cell r="AR35">
            <v>44286</v>
          </cell>
          <cell r="AS35">
            <v>44651</v>
          </cell>
          <cell r="AT35">
            <v>45016</v>
          </cell>
          <cell r="AU35">
            <v>45382</v>
          </cell>
          <cell r="AV35">
            <v>45747</v>
          </cell>
          <cell r="AW35">
            <v>46112</v>
          </cell>
          <cell r="AX35">
            <v>46477</v>
          </cell>
          <cell r="AY35">
            <v>46843</v>
          </cell>
          <cell r="AZ35">
            <v>47208</v>
          </cell>
          <cell r="BA35">
            <v>47573</v>
          </cell>
          <cell r="BB35">
            <v>47938</v>
          </cell>
          <cell r="BC35">
            <v>48304</v>
          </cell>
          <cell r="BD35">
            <v>48669</v>
          </cell>
          <cell r="BE35">
            <v>49034</v>
          </cell>
          <cell r="BF35">
            <v>49399</v>
          </cell>
          <cell r="BG35">
            <v>49765</v>
          </cell>
          <cell r="BH35">
            <v>50130</v>
          </cell>
          <cell r="BI35">
            <v>50495</v>
          </cell>
          <cell r="BJ35">
            <v>50860</v>
          </cell>
          <cell r="BK35">
            <v>51226</v>
          </cell>
          <cell r="BL35">
            <v>51591</v>
          </cell>
          <cell r="BM35">
            <v>51956</v>
          </cell>
          <cell r="BN35">
            <v>52321</v>
          </cell>
          <cell r="BO35">
            <v>52687</v>
          </cell>
          <cell r="BP35">
            <v>53052</v>
          </cell>
          <cell r="BQ35">
            <v>53417</v>
          </cell>
          <cell r="BR35">
            <v>53782</v>
          </cell>
          <cell r="BS35">
            <v>54148</v>
          </cell>
          <cell r="BT35">
            <v>54513</v>
          </cell>
          <cell r="BU35">
            <v>54878</v>
          </cell>
          <cell r="BV35">
            <v>55243</v>
          </cell>
        </row>
        <row r="36">
          <cell r="J36" t="str">
            <v>Annually</v>
          </cell>
        </row>
        <row r="37">
          <cell r="J37">
            <v>1</v>
          </cell>
        </row>
        <row r="38">
          <cell r="J38">
            <v>365</v>
          </cell>
        </row>
        <row r="39">
          <cell r="J39">
            <v>51591</v>
          </cell>
        </row>
        <row r="40">
          <cell r="J40">
            <v>43555</v>
          </cell>
        </row>
        <row r="41">
          <cell r="J41">
            <v>7</v>
          </cell>
        </row>
        <row r="45">
          <cell r="J45" t="str">
            <v>Historical</v>
          </cell>
        </row>
        <row r="46">
          <cell r="L46">
            <v>32964</v>
          </cell>
        </row>
        <row r="80">
          <cell r="B80"/>
          <cell r="C80"/>
          <cell r="D80"/>
          <cell r="E80"/>
          <cell r="F80" t="str">
            <v>Model period</v>
          </cell>
          <cell r="G80" t="str">
            <v>zModelPerNo</v>
          </cell>
          <cell r="H80"/>
          <cell r="I80"/>
          <cell r="J80"/>
          <cell r="K80"/>
          <cell r="L80"/>
          <cell r="M80" t="str">
            <v>zFirstModelPeriod</v>
          </cell>
          <cell r="N80">
            <v>1</v>
          </cell>
          <cell r="O80">
            <v>2</v>
          </cell>
          <cell r="P80">
            <v>3</v>
          </cell>
          <cell r="Q80">
            <v>4</v>
          </cell>
          <cell r="R80">
            <v>5</v>
          </cell>
          <cell r="S80">
            <v>6</v>
          </cell>
          <cell r="T80">
            <v>7</v>
          </cell>
          <cell r="U80">
            <v>8</v>
          </cell>
          <cell r="V80">
            <v>9</v>
          </cell>
          <cell r="W80">
            <v>10</v>
          </cell>
          <cell r="X80">
            <v>11</v>
          </cell>
          <cell r="Y80">
            <v>12</v>
          </cell>
          <cell r="Z80">
            <v>13</v>
          </cell>
          <cell r="AA80">
            <v>14</v>
          </cell>
          <cell r="AB80">
            <v>15</v>
          </cell>
          <cell r="AC80">
            <v>16</v>
          </cell>
          <cell r="AD80">
            <v>17</v>
          </cell>
          <cell r="AE80">
            <v>18</v>
          </cell>
          <cell r="AF80">
            <v>19</v>
          </cell>
          <cell r="AG80">
            <v>20</v>
          </cell>
          <cell r="AH80">
            <v>21</v>
          </cell>
          <cell r="AI80">
            <v>22</v>
          </cell>
          <cell r="AJ80">
            <v>23</v>
          </cell>
          <cell r="AK80">
            <v>24</v>
          </cell>
          <cell r="AL80">
            <v>25</v>
          </cell>
          <cell r="AM80">
            <v>26</v>
          </cell>
          <cell r="AN80">
            <v>27</v>
          </cell>
          <cell r="AO80">
            <v>28</v>
          </cell>
          <cell r="AP80">
            <v>29</v>
          </cell>
          <cell r="AQ80">
            <v>30</v>
          </cell>
          <cell r="AR80">
            <v>31</v>
          </cell>
          <cell r="AS80">
            <v>32</v>
          </cell>
          <cell r="AT80">
            <v>33</v>
          </cell>
          <cell r="AU80">
            <v>34</v>
          </cell>
          <cell r="AV80">
            <v>35</v>
          </cell>
          <cell r="AW80">
            <v>36</v>
          </cell>
          <cell r="AX80">
            <v>37</v>
          </cell>
          <cell r="AY80">
            <v>38</v>
          </cell>
          <cell r="AZ80">
            <v>39</v>
          </cell>
          <cell r="BA80">
            <v>40</v>
          </cell>
          <cell r="BB80">
            <v>41</v>
          </cell>
          <cell r="BC80">
            <v>42</v>
          </cell>
          <cell r="BD80">
            <v>43</v>
          </cell>
          <cell r="BE80">
            <v>44</v>
          </cell>
          <cell r="BF80">
            <v>45</v>
          </cell>
          <cell r="BG80">
            <v>46</v>
          </cell>
          <cell r="BH80">
            <v>47</v>
          </cell>
          <cell r="BI80">
            <v>48</v>
          </cell>
          <cell r="BJ80">
            <v>49</v>
          </cell>
          <cell r="BK80">
            <v>50</v>
          </cell>
          <cell r="BL80">
            <v>51</v>
          </cell>
          <cell r="BM80">
            <v>52</v>
          </cell>
          <cell r="BN80">
            <v>53</v>
          </cell>
          <cell r="BO80">
            <v>54</v>
          </cell>
          <cell r="BP80">
            <v>55</v>
          </cell>
          <cell r="BQ80">
            <v>56</v>
          </cell>
          <cell r="BR80">
            <v>57</v>
          </cell>
          <cell r="BS80">
            <v>58</v>
          </cell>
          <cell r="BT80">
            <v>59</v>
          </cell>
          <cell r="BU80">
            <v>60</v>
          </cell>
          <cell r="BV80">
            <v>61</v>
          </cell>
          <cell r="BW80"/>
        </row>
        <row r="83">
          <cell r="F83" t="str">
            <v>Annually</v>
          </cell>
          <cell r="J83">
            <v>1</v>
          </cell>
        </row>
        <row r="84">
          <cell r="F84" t="str">
            <v>SemiAnnually</v>
          </cell>
          <cell r="J84">
            <v>2</v>
          </cell>
        </row>
        <row r="85">
          <cell r="F85" t="str">
            <v>Quarterly</v>
          </cell>
          <cell r="J85">
            <v>4</v>
          </cell>
        </row>
        <row r="86">
          <cell r="F86" t="str">
            <v>Monthly</v>
          </cell>
          <cell r="J86">
            <v>12</v>
          </cell>
        </row>
        <row r="87">
          <cell r="F87" t="str">
            <v>Weekly</v>
          </cell>
          <cell r="J87">
            <v>52</v>
          </cell>
        </row>
        <row r="93">
          <cell r="B93"/>
          <cell r="C93"/>
          <cell r="D93"/>
          <cell r="E93"/>
          <cell r="F93" t="str">
            <v>Month (Financial year)</v>
          </cell>
          <cell r="G93" t="str">
            <v>zMnthFY</v>
          </cell>
          <cell r="H93"/>
          <cell r="I93"/>
          <cell r="J93"/>
          <cell r="K93"/>
          <cell r="L93"/>
          <cell r="M93"/>
          <cell r="N93">
            <v>12</v>
          </cell>
          <cell r="O93">
            <v>12</v>
          </cell>
          <cell r="P93">
            <v>12</v>
          </cell>
          <cell r="Q93">
            <v>12</v>
          </cell>
          <cell r="R93">
            <v>12</v>
          </cell>
          <cell r="S93">
            <v>12</v>
          </cell>
          <cell r="T93">
            <v>12</v>
          </cell>
          <cell r="U93">
            <v>12</v>
          </cell>
          <cell r="V93">
            <v>12</v>
          </cell>
          <cell r="W93">
            <v>12</v>
          </cell>
          <cell r="X93">
            <v>12</v>
          </cell>
          <cell r="Y93">
            <v>12</v>
          </cell>
          <cell r="Z93">
            <v>12</v>
          </cell>
          <cell r="AA93">
            <v>12</v>
          </cell>
          <cell r="AB93">
            <v>12</v>
          </cell>
          <cell r="AC93">
            <v>12</v>
          </cell>
          <cell r="AD93">
            <v>12</v>
          </cell>
          <cell r="AE93">
            <v>12</v>
          </cell>
          <cell r="AF93">
            <v>12</v>
          </cell>
          <cell r="AG93">
            <v>12</v>
          </cell>
          <cell r="AH93">
            <v>12</v>
          </cell>
          <cell r="AI93">
            <v>12</v>
          </cell>
          <cell r="AJ93">
            <v>12</v>
          </cell>
          <cell r="AK93">
            <v>12</v>
          </cell>
          <cell r="AL93">
            <v>12</v>
          </cell>
          <cell r="AM93">
            <v>12</v>
          </cell>
          <cell r="AN93">
            <v>12</v>
          </cell>
          <cell r="AO93">
            <v>12</v>
          </cell>
          <cell r="AP93">
            <v>12</v>
          </cell>
          <cell r="AQ93">
            <v>12</v>
          </cell>
          <cell r="AR93">
            <v>12</v>
          </cell>
          <cell r="AS93">
            <v>12</v>
          </cell>
          <cell r="AT93">
            <v>12</v>
          </cell>
          <cell r="AU93">
            <v>12</v>
          </cell>
          <cell r="AV93">
            <v>12</v>
          </cell>
          <cell r="AW93">
            <v>12</v>
          </cell>
          <cell r="AX93">
            <v>12</v>
          </cell>
          <cell r="AY93">
            <v>12</v>
          </cell>
          <cell r="AZ93">
            <v>12</v>
          </cell>
          <cell r="BA93">
            <v>12</v>
          </cell>
          <cell r="BB93">
            <v>12</v>
          </cell>
          <cell r="BC93">
            <v>12</v>
          </cell>
          <cell r="BD93">
            <v>12</v>
          </cell>
          <cell r="BE93">
            <v>12</v>
          </cell>
          <cell r="BF93">
            <v>12</v>
          </cell>
          <cell r="BG93">
            <v>12</v>
          </cell>
          <cell r="BH93">
            <v>12</v>
          </cell>
          <cell r="BI93">
            <v>12</v>
          </cell>
          <cell r="BJ93">
            <v>12</v>
          </cell>
          <cell r="BK93">
            <v>12</v>
          </cell>
          <cell r="BL93">
            <v>12</v>
          </cell>
          <cell r="BM93">
            <v>12</v>
          </cell>
          <cell r="BN93">
            <v>12</v>
          </cell>
          <cell r="BO93">
            <v>12</v>
          </cell>
          <cell r="BP93">
            <v>12</v>
          </cell>
          <cell r="BQ93">
            <v>12</v>
          </cell>
          <cell r="BR93">
            <v>12</v>
          </cell>
          <cell r="BS93">
            <v>12</v>
          </cell>
          <cell r="BT93">
            <v>12</v>
          </cell>
          <cell r="BU93">
            <v>12</v>
          </cell>
          <cell r="BV93">
            <v>12</v>
          </cell>
          <cell r="BW93"/>
        </row>
        <row r="100">
          <cell r="J100">
            <v>6</v>
          </cell>
        </row>
        <row r="101">
          <cell r="J101">
            <v>3</v>
          </cell>
        </row>
      </sheetData>
      <sheetData sheetId="4">
        <row r="39">
          <cell r="E39" t="str">
            <v>RPI</v>
          </cell>
        </row>
        <row r="40">
          <cell r="E40" t="str">
            <v>CPI</v>
          </cell>
        </row>
        <row r="41">
          <cell r="E41" t="str">
            <v>CPIH</v>
          </cell>
        </row>
        <row r="42">
          <cell r="E42" t="str">
            <v>Spare</v>
          </cell>
        </row>
        <row r="47">
          <cell r="E47" t="str">
            <v>RPI only</v>
          </cell>
        </row>
        <row r="48">
          <cell r="E48" t="str">
            <v>NGG Dec forecast</v>
          </cell>
        </row>
        <row r="49">
          <cell r="E49" t="str">
            <v>Scenario 7 (+1% on inflation)</v>
          </cell>
        </row>
        <row r="50">
          <cell r="E50" t="str">
            <v>Scenario 7 (-1% on inflation)</v>
          </cell>
        </row>
        <row r="51">
          <cell r="E51" t="str">
            <v>Scenario 7 (+0.5% on inflation wedge)</v>
          </cell>
        </row>
        <row r="52">
          <cell r="E52" t="str">
            <v>Scenario 7 (-0.5% on inflation wedge)</v>
          </cell>
        </row>
        <row r="53">
          <cell r="E53" t="str">
            <v>InflationScenario1</v>
          </cell>
        </row>
        <row r="54">
          <cell r="E54" t="str">
            <v>InflationScenario2</v>
          </cell>
        </row>
        <row r="55">
          <cell r="E55" t="str">
            <v>InflationScenario3</v>
          </cell>
        </row>
        <row r="56">
          <cell r="E56" t="str">
            <v>InflationScenario4</v>
          </cell>
        </row>
        <row r="57">
          <cell r="E57" t="str">
            <v>InflationScenario5</v>
          </cell>
        </row>
        <row r="58">
          <cell r="E58" t="str">
            <v>InflationScenario6</v>
          </cell>
        </row>
        <row r="59">
          <cell r="E59" t="str">
            <v>InflationScenario7</v>
          </cell>
        </row>
        <row r="60">
          <cell r="E60" t="str">
            <v>InflationScenario8</v>
          </cell>
        </row>
        <row r="61">
          <cell r="E61" t="str">
            <v>InflationScenario9</v>
          </cell>
        </row>
        <row r="62">
          <cell r="E62" t="str">
            <v>Spare</v>
          </cell>
        </row>
        <row r="67">
          <cell r="E67" t="str">
            <v>RPEScenario1</v>
          </cell>
        </row>
        <row r="68">
          <cell r="E68" t="str">
            <v>RPEScenario2</v>
          </cell>
        </row>
        <row r="69">
          <cell r="E69" t="str">
            <v>RPEScenario3</v>
          </cell>
        </row>
        <row r="70">
          <cell r="E70" t="str">
            <v>RPEScenario4</v>
          </cell>
        </row>
        <row r="71">
          <cell r="E71" t="str">
            <v>RPEScenario5</v>
          </cell>
        </row>
        <row r="72">
          <cell r="E72" t="str">
            <v>Spare</v>
          </cell>
        </row>
        <row r="77">
          <cell r="E77" t="str">
            <v>Yes</v>
          </cell>
        </row>
        <row r="78">
          <cell r="E78" t="str">
            <v>No</v>
          </cell>
        </row>
        <row r="92">
          <cell r="E92" t="str">
            <v>ET</v>
          </cell>
        </row>
        <row r="93">
          <cell r="E93" t="str">
            <v>GT</v>
          </cell>
        </row>
        <row r="104">
          <cell r="E104" t="str">
            <v>ETO</v>
          </cell>
        </row>
        <row r="105">
          <cell r="E105" t="str">
            <v>GTO</v>
          </cell>
        </row>
        <row r="106">
          <cell r="E106" t="str">
            <v>GSO</v>
          </cell>
        </row>
        <row r="139">
          <cell r="E139" t="str">
            <v>Straight Line</v>
          </cell>
        </row>
        <row r="140">
          <cell r="E140" t="str">
            <v>Sum of Digits</v>
          </cell>
        </row>
        <row r="141">
          <cell r="E141" t="str">
            <v>Spare</v>
          </cell>
        </row>
        <row r="146">
          <cell r="E146" t="str">
            <v>No Transition</v>
          </cell>
        </row>
        <row r="147">
          <cell r="E147" t="str">
            <v>Transition</v>
          </cell>
        </row>
        <row r="148">
          <cell r="E148" t="str">
            <v>Spare</v>
          </cell>
        </row>
        <row r="153">
          <cell r="E153" t="str">
            <v>ET Base</v>
          </cell>
        </row>
        <row r="154">
          <cell r="E154" t="str">
            <v>GT Base</v>
          </cell>
        </row>
        <row r="155">
          <cell r="E155" t="str">
            <v>Risk Scenario 3</v>
          </cell>
        </row>
        <row r="156">
          <cell r="E156" t="str">
            <v>Risk Scenario 4</v>
          </cell>
        </row>
        <row r="157">
          <cell r="E157" t="str">
            <v>Risk Scenario 5</v>
          </cell>
        </row>
        <row r="158">
          <cell r="E158" t="str">
            <v>Spare</v>
          </cell>
        </row>
        <row r="163">
          <cell r="E163" t="str">
            <v>Zero Allowance</v>
          </cell>
        </row>
        <row r="164">
          <cell r="E164" t="str">
            <v>ET Notional Rec</v>
          </cell>
        </row>
        <row r="165">
          <cell r="E165" t="str">
            <v>NGET LiMo ET2</v>
          </cell>
        </row>
        <row r="166">
          <cell r="E166" t="str">
            <v>T1Allowance4</v>
          </cell>
        </row>
        <row r="167">
          <cell r="E167" t="str">
            <v>NGG LiMo GT2</v>
          </cell>
        </row>
        <row r="168">
          <cell r="E168" t="str">
            <v>QRF2</v>
          </cell>
        </row>
        <row r="169">
          <cell r="E169" t="str">
            <v>GT Notional Rec</v>
          </cell>
        </row>
        <row r="170">
          <cell r="E170" t="str">
            <v>T1Allowance8</v>
          </cell>
        </row>
        <row r="171">
          <cell r="E171" t="str">
            <v>T1Allowance9</v>
          </cell>
        </row>
        <row r="172">
          <cell r="E172" t="str">
            <v>T1Allowance10</v>
          </cell>
        </row>
        <row r="173">
          <cell r="E173" t="str">
            <v>T1Allowance11</v>
          </cell>
        </row>
        <row r="174">
          <cell r="E174" t="str">
            <v>T1Allowance12</v>
          </cell>
        </row>
        <row r="175">
          <cell r="E175" t="str">
            <v>T1Allowance13</v>
          </cell>
        </row>
        <row r="176">
          <cell r="E176" t="str">
            <v>T1Allowance14</v>
          </cell>
        </row>
        <row r="177">
          <cell r="E177" t="str">
            <v>T1Allowance15</v>
          </cell>
        </row>
        <row r="178">
          <cell r="E178" t="str">
            <v>Spare</v>
          </cell>
        </row>
        <row r="183">
          <cell r="E183" t="str">
            <v>Zero allowance</v>
          </cell>
        </row>
        <row r="184">
          <cell r="E184" t="str">
            <v xml:space="preserve"> I want the network to be protected from external threats</v>
          </cell>
        </row>
        <row r="185">
          <cell r="E185" t="str">
            <v>I want you to be innovative</v>
          </cell>
        </row>
        <row r="186">
          <cell r="E186" t="str">
            <v>Oct NGET BL+UM, nil comp &amp; RPE's</v>
          </cell>
        </row>
        <row r="187">
          <cell r="E187" t="str">
            <v>NGET LiMo ET2</v>
          </cell>
        </row>
        <row r="188">
          <cell r="E188" t="str">
            <v>NGG LiMo GT2</v>
          </cell>
        </row>
        <row r="189">
          <cell r="E189" t="str">
            <v>Oct NGG BL+UM+COMP-RPE's</v>
          </cell>
        </row>
        <row r="190">
          <cell r="E190" t="str">
            <v>V4 Baseline + UM's</v>
          </cell>
        </row>
        <row r="191">
          <cell r="E191" t="str">
            <v>NGG Dec B/L+UM's+ Comp +RPE's</v>
          </cell>
        </row>
        <row r="192">
          <cell r="E192" t="str">
            <v>NGG Dec B/L + Ums + RPE's</v>
          </cell>
        </row>
        <row r="193">
          <cell r="E193" t="str">
            <v>NGG Dec B/L + Variant + RPE's</v>
          </cell>
        </row>
        <row r="194">
          <cell r="E194" t="str">
            <v>NGG B/L+UM+comp-RPE</v>
          </cell>
        </row>
        <row r="195">
          <cell r="E195" t="str">
            <v>NGG Dec - 20% Capex</v>
          </cell>
        </row>
        <row r="196">
          <cell r="E196" t="str">
            <v>NGG Dec - 57% Capex</v>
          </cell>
        </row>
        <row r="197">
          <cell r="E197" t="str">
            <v>I want you to provide value for money</v>
          </cell>
        </row>
        <row r="198">
          <cell r="E198" t="str">
            <v>GT Notional Rec</v>
          </cell>
        </row>
        <row r="199">
          <cell r="E199" t="str">
            <v>V4 Total</v>
          </cell>
        </row>
        <row r="200">
          <cell r="E200" t="str">
            <v>Spare</v>
          </cell>
        </row>
        <row r="215">
          <cell r="E215" t="str">
            <v>T1Zero</v>
          </cell>
        </row>
        <row r="216">
          <cell r="E216" t="str">
            <v>£1bn per annum</v>
          </cell>
        </row>
        <row r="217">
          <cell r="E217" t="str">
            <v>£500m per annum</v>
          </cell>
        </row>
        <row r="218">
          <cell r="E218" t="str">
            <v>£2bn per annum</v>
          </cell>
        </row>
        <row r="219">
          <cell r="E219" t="str">
            <v>NGET Dec T1</v>
          </cell>
        </row>
        <row r="220">
          <cell r="E220" t="str">
            <v>NGG LiMo GT2</v>
          </cell>
        </row>
        <row r="221">
          <cell r="E221" t="str">
            <v>RRP 19</v>
          </cell>
        </row>
        <row r="222">
          <cell r="E222" t="str">
            <v>NGG RRP 19</v>
          </cell>
        </row>
        <row r="223">
          <cell r="E223" t="str">
            <v>GT Notional Rec</v>
          </cell>
        </row>
        <row r="224">
          <cell r="E224" t="str">
            <v>NGG Dec T1</v>
          </cell>
        </row>
        <row r="225">
          <cell r="E225" t="str">
            <v>NGG DEC -57% Capex 100bps</v>
          </cell>
        </row>
        <row r="226">
          <cell r="E226" t="str">
            <v>Spare8</v>
          </cell>
        </row>
        <row r="227">
          <cell r="E227" t="str">
            <v>Spare9</v>
          </cell>
        </row>
        <row r="228">
          <cell r="E228" t="str">
            <v>Spare10</v>
          </cell>
        </row>
        <row r="229">
          <cell r="E229" t="str">
            <v>Spare11</v>
          </cell>
        </row>
        <row r="230">
          <cell r="E230" t="str">
            <v>Spare</v>
          </cell>
        </row>
        <row r="235">
          <cell r="E235" t="str">
            <v>7(i) +10% totex + 33%/67% SF</v>
          </cell>
        </row>
        <row r="236">
          <cell r="E236" t="str">
            <v>7(j) -10% totex + 33%/67% SF</v>
          </cell>
        </row>
        <row r="237">
          <cell r="E237" t="str">
            <v>GT Base</v>
          </cell>
        </row>
        <row r="238">
          <cell r="E238" t="str">
            <v>7(i) +10% totex + 15%/85% SF</v>
          </cell>
        </row>
        <row r="239">
          <cell r="E239" t="str">
            <v>7(i) -10% totex + 15%/85% SF</v>
          </cell>
        </row>
        <row r="240">
          <cell r="E240" t="str">
            <v>NGET LiMo ET2</v>
          </cell>
        </row>
        <row r="241">
          <cell r="E241" t="str">
            <v>NGG LiMo GT2</v>
          </cell>
        </row>
        <row r="242">
          <cell r="E242" t="str">
            <v>NGG Dec - 57% Capex 100 bps</v>
          </cell>
        </row>
        <row r="243">
          <cell r="E243" t="str">
            <v>NGG Dec - 20% Capex 100bps</v>
          </cell>
        </row>
        <row r="244">
          <cell r="E244" t="str">
            <v>8(i) +10% totex + 15%/85% SF</v>
          </cell>
        </row>
        <row r="245">
          <cell r="E245" t="str">
            <v>8(i) -10% totex + 15%/85% SF</v>
          </cell>
        </row>
        <row r="246">
          <cell r="E246" t="str">
            <v>Spare5</v>
          </cell>
        </row>
        <row r="247">
          <cell r="E247" t="str">
            <v>Spare6</v>
          </cell>
        </row>
        <row r="248">
          <cell r="E248" t="str">
            <v>Spare7</v>
          </cell>
        </row>
        <row r="249">
          <cell r="E249" t="str">
            <v>Spare8</v>
          </cell>
        </row>
        <row r="250">
          <cell r="E250" t="str">
            <v>Spare</v>
          </cell>
        </row>
        <row r="255">
          <cell r="E255" t="str">
            <v xml:space="preserve">NGET £30m </v>
          </cell>
        </row>
        <row r="256">
          <cell r="E256" t="str">
            <v>NGG +0.5% RoRE</v>
          </cell>
        </row>
        <row r="257">
          <cell r="E257" t="str">
            <v>No incentives</v>
          </cell>
        </row>
        <row r="258">
          <cell r="E258" t="str">
            <v>NGG +1.5% RoRE</v>
          </cell>
        </row>
        <row r="259">
          <cell r="E259" t="str">
            <v>NGG -1.5% RoRE</v>
          </cell>
        </row>
        <row r="260">
          <cell r="E260" t="str">
            <v>NGG +2% RoRE</v>
          </cell>
        </row>
        <row r="261">
          <cell r="E261" t="str">
            <v>NGG -2% RoRE</v>
          </cell>
        </row>
        <row r="262">
          <cell r="E262" t="str">
            <v>Spare</v>
          </cell>
        </row>
        <row r="267">
          <cell r="E267" t="str">
            <v>SO Zero Non Totex Rev</v>
          </cell>
        </row>
        <row r="268">
          <cell r="E268" t="str">
            <v xml:space="preserve">SO T1 Incentives </v>
          </cell>
        </row>
        <row r="269">
          <cell r="E269" t="str">
            <v>SoNonTotexRev3</v>
          </cell>
        </row>
        <row r="270">
          <cell r="E270" t="str">
            <v>SoNonTotexRev4</v>
          </cell>
        </row>
        <row r="271">
          <cell r="E271" t="str">
            <v>SoNonTotexRev5</v>
          </cell>
        </row>
        <row r="272">
          <cell r="E272" t="str">
            <v>Spare</v>
          </cell>
        </row>
        <row r="297">
          <cell r="E297" t="str">
            <v>Brought Forward</v>
          </cell>
        </row>
        <row r="298">
          <cell r="E298" t="str">
            <v>Reset</v>
          </cell>
        </row>
        <row r="299">
          <cell r="E299" t="str">
            <v>Spare</v>
          </cell>
        </row>
        <row r="304">
          <cell r="E304" t="str">
            <v>NGET LiMo ET2</v>
          </cell>
        </row>
        <row r="305">
          <cell r="E305" t="str">
            <v>NGG Dec Notional</v>
          </cell>
        </row>
        <row r="306">
          <cell r="E306" t="str">
            <v>NGG Dec Actual</v>
          </cell>
        </row>
        <row r="307">
          <cell r="E307" t="str">
            <v>ToLegacy4</v>
          </cell>
        </row>
        <row r="308">
          <cell r="E308" t="str">
            <v>ToLegacy5</v>
          </cell>
        </row>
        <row r="309">
          <cell r="E309" t="str">
            <v>Spare</v>
          </cell>
        </row>
        <row r="314">
          <cell r="E314" t="str">
            <v>NGET LiMo GSO</v>
          </cell>
        </row>
        <row r="315">
          <cell r="E315" t="str">
            <v>SoLegacy2</v>
          </cell>
        </row>
        <row r="316">
          <cell r="E316" t="str">
            <v>SoLegacy3</v>
          </cell>
        </row>
        <row r="317">
          <cell r="E317" t="str">
            <v>SoLegacy4</v>
          </cell>
        </row>
        <row r="318">
          <cell r="E318" t="str">
            <v>SoLegacy5</v>
          </cell>
        </row>
        <row r="319">
          <cell r="E319" t="str">
            <v>Spare</v>
          </cell>
        </row>
        <row r="324">
          <cell r="E324" t="str">
            <v>Natural</v>
          </cell>
        </row>
        <row r="325">
          <cell r="E325" t="str">
            <v>Forced</v>
          </cell>
        </row>
        <row r="330">
          <cell r="E330" t="str">
            <v>Pre-Tax</v>
          </cell>
        </row>
        <row r="331">
          <cell r="E331" t="str">
            <v>Post-Tax</v>
          </cell>
        </row>
        <row r="332">
          <cell r="E332" t="str">
            <v>Spare</v>
          </cell>
        </row>
        <row r="337">
          <cell r="E337" t="str">
            <v>In Period</v>
          </cell>
        </row>
        <row r="338">
          <cell r="E338" t="str">
            <v>2 Year Lag</v>
          </cell>
        </row>
        <row r="339">
          <cell r="E339" t="str">
            <v>Spare</v>
          </cell>
        </row>
        <row r="344">
          <cell r="E344" t="str">
            <v>Ongoing transition</v>
          </cell>
        </row>
        <row r="345">
          <cell r="E345" t="str">
            <v>Safe and Reliable</v>
          </cell>
        </row>
        <row r="346">
          <cell r="E346" t="str">
            <v>ET B/L Natural</v>
          </cell>
        </row>
        <row r="347">
          <cell r="E347" t="str">
            <v>NGET LiMo ET2</v>
          </cell>
        </row>
        <row r="348">
          <cell r="E348" t="str">
            <v>NGET LiMo GT2</v>
          </cell>
        </row>
        <row r="349">
          <cell r="E349" t="str">
            <v>Provde Value</v>
          </cell>
        </row>
        <row r="350">
          <cell r="E350" t="str">
            <v>RPE</v>
          </cell>
        </row>
        <row r="351">
          <cell r="E351" t="str">
            <v>NGG B/L Natural</v>
          </cell>
        </row>
        <row r="352">
          <cell r="E352" t="str">
            <v>NGG 55.57% rate</v>
          </cell>
        </row>
        <row r="353">
          <cell r="E353" t="str">
            <v>NGG Oct B/L Natural</v>
          </cell>
        </row>
        <row r="354">
          <cell r="E354" t="str">
            <v>NGG Dec - 57% capex</v>
          </cell>
        </row>
        <row r="355">
          <cell r="E355" t="str">
            <v>NGG Dec -20% Capex</v>
          </cell>
        </row>
        <row r="356">
          <cell r="E356" t="str">
            <v>NGG Dec 72%</v>
          </cell>
        </row>
        <row r="357">
          <cell r="E357"/>
        </row>
        <row r="358">
          <cell r="E358" t="str">
            <v>Spare</v>
          </cell>
        </row>
        <row r="371">
          <cell r="E371" t="str">
            <v>Competition</v>
          </cell>
        </row>
        <row r="372">
          <cell r="E372" t="str">
            <v>Non Competition</v>
          </cell>
        </row>
        <row r="373">
          <cell r="E373" t="str">
            <v>Spare</v>
          </cell>
        </row>
        <row r="379">
          <cell r="E379" t="str">
            <v>NGET LiMo ET2</v>
          </cell>
        </row>
        <row r="380">
          <cell r="E380" t="str">
            <v>NGG LiMo GT2</v>
          </cell>
        </row>
        <row r="381">
          <cell r="E381" t="str">
            <v>NGG LiMo ET2 With NIA</v>
          </cell>
        </row>
        <row r="382">
          <cell r="E382" t="str">
            <v>ToPension3</v>
          </cell>
        </row>
        <row r="383">
          <cell r="E383" t="str">
            <v>ToPension4</v>
          </cell>
        </row>
        <row r="384">
          <cell r="E384" t="str">
            <v>Spare</v>
          </cell>
        </row>
        <row r="390">
          <cell r="E390" t="str">
            <v>NGG LiMo GSO</v>
          </cell>
        </row>
        <row r="391">
          <cell r="E391" t="str">
            <v>SoPension2</v>
          </cell>
        </row>
        <row r="392">
          <cell r="E392" t="str">
            <v>SoPension3</v>
          </cell>
        </row>
        <row r="393">
          <cell r="E393" t="str">
            <v>SoPension4</v>
          </cell>
        </row>
        <row r="394">
          <cell r="E394" t="str">
            <v>SoPension5</v>
          </cell>
        </row>
        <row r="395">
          <cell r="E395" t="str">
            <v>Spare</v>
          </cell>
        </row>
        <row r="401">
          <cell r="E401" t="str">
            <v>ETO Scenario 1</v>
          </cell>
        </row>
        <row r="402">
          <cell r="E402" t="str">
            <v>ETO Scenario 2</v>
          </cell>
        </row>
        <row r="403">
          <cell r="E403" t="str">
            <v>ETO Scenario 3</v>
          </cell>
        </row>
        <row r="410">
          <cell r="E410" t="str">
            <v>GTO&amp;GSO Scenario 1</v>
          </cell>
        </row>
        <row r="411">
          <cell r="E411" t="str">
            <v>GTO&amp;GSO Scenario 2</v>
          </cell>
        </row>
        <row r="412">
          <cell r="E412" t="str">
            <v>Dec Demand info</v>
          </cell>
        </row>
        <row r="419">
          <cell r="E419" t="str">
            <v>Competition1</v>
          </cell>
        </row>
        <row r="420">
          <cell r="E420" t="str">
            <v>Competition2</v>
          </cell>
        </row>
        <row r="421">
          <cell r="E421" t="str">
            <v>Competition3</v>
          </cell>
        </row>
        <row r="422">
          <cell r="E422" t="str">
            <v>Competition4</v>
          </cell>
        </row>
        <row r="423">
          <cell r="E423" t="str">
            <v>Competition5</v>
          </cell>
        </row>
        <row r="424">
          <cell r="E424" t="str">
            <v>Spare</v>
          </cell>
        </row>
        <row r="430">
          <cell r="E430" t="str">
            <v>Competition</v>
          </cell>
        </row>
        <row r="431">
          <cell r="E431" t="str">
            <v>Non Competition</v>
          </cell>
        </row>
        <row r="437">
          <cell r="E437" t="str">
            <v>Normal rating</v>
          </cell>
        </row>
        <row r="438">
          <cell r="E438" t="str">
            <v>High rating</v>
          </cell>
        </row>
        <row r="439">
          <cell r="E439" t="str">
            <v>Low rating</v>
          </cell>
        </row>
        <row r="445">
          <cell r="E445" t="str">
            <v>Base</v>
          </cell>
        </row>
        <row r="446">
          <cell r="E446" t="str">
            <v>High</v>
          </cell>
        </row>
        <row r="447">
          <cell r="E447" t="str">
            <v>P10</v>
          </cell>
        </row>
        <row r="448">
          <cell r="E448" t="str">
            <v>P50</v>
          </cell>
        </row>
        <row r="449">
          <cell r="E449" t="str">
            <v>P90</v>
          </cell>
        </row>
        <row r="450">
          <cell r="E450" t="str">
            <v>Spare</v>
          </cell>
        </row>
        <row r="461">
          <cell r="E461" t="str">
            <v>Actual basis - with a 2 year lag</v>
          </cell>
        </row>
        <row r="462">
          <cell r="E462" t="str">
            <v>Accrual basis - no 2 year lag</v>
          </cell>
        </row>
      </sheetData>
      <sheetData sheetId="5"/>
      <sheetData sheetId="6"/>
      <sheetData sheetId="7">
        <row r="4">
          <cell r="D4">
            <v>7</v>
          </cell>
        </row>
      </sheetData>
      <sheetData sheetId="8"/>
      <sheetData sheetId="9"/>
      <sheetData sheetId="10">
        <row r="82">
          <cell r="E82" t="str">
            <v>50% to CPIH</v>
          </cell>
        </row>
        <row r="83">
          <cell r="E83" t="str">
            <v>NGET LiMo ET2</v>
          </cell>
        </row>
        <row r="84">
          <cell r="E84" t="str">
            <v>100% to CPIH</v>
          </cell>
        </row>
        <row r="85">
          <cell r="E85" t="str">
            <v>100% RPI</v>
          </cell>
        </row>
        <row r="86">
          <cell r="E86" t="str">
            <v>Transfer5</v>
          </cell>
        </row>
        <row r="92">
          <cell r="E92" t="str">
            <v>Transfer1</v>
          </cell>
        </row>
        <row r="93">
          <cell r="E93" t="str">
            <v>Transfer2</v>
          </cell>
        </row>
        <row r="94">
          <cell r="E94" t="str">
            <v>100% to CPIH</v>
          </cell>
        </row>
        <row r="95">
          <cell r="E95" t="str">
            <v>Transfer4</v>
          </cell>
        </row>
        <row r="96">
          <cell r="E96" t="str">
            <v>Transfer5</v>
          </cell>
        </row>
      </sheetData>
      <sheetData sheetId="11">
        <row r="12">
          <cell r="E12" t="str">
            <v>7(a) +1% to RfR</v>
          </cell>
        </row>
        <row r="13">
          <cell r="E13" t="str">
            <v>7(b) -1% to RfR</v>
          </cell>
        </row>
        <row r="14">
          <cell r="E14" t="str">
            <v>NG framework +1% RfR</v>
          </cell>
        </row>
        <row r="15">
          <cell r="E15" t="str">
            <v>NG framework -1% RfR</v>
          </cell>
        </row>
        <row r="16">
          <cell r="E16" t="str">
            <v>Ofgem (GT)</v>
          </cell>
        </row>
        <row r="17">
          <cell r="E17" t="str">
            <v>NG framework</v>
          </cell>
        </row>
        <row r="18">
          <cell r="E18" t="str">
            <v>Ofgem 3.8%</v>
          </cell>
        </row>
        <row r="19">
          <cell r="E19" t="str">
            <v>GT Notional Rec</v>
          </cell>
        </row>
        <row r="20">
          <cell r="E20" t="str">
            <v>Ofgem 3.3%</v>
          </cell>
        </row>
        <row r="21">
          <cell r="E21" t="str">
            <v>50% Gearing</v>
          </cell>
        </row>
        <row r="22">
          <cell r="E22" t="str">
            <v>Spare10</v>
          </cell>
        </row>
        <row r="23">
          <cell r="E23" t="str">
            <v>Spare11</v>
          </cell>
        </row>
        <row r="24">
          <cell r="E24" t="str">
            <v>Spare12</v>
          </cell>
        </row>
        <row r="25">
          <cell r="E25" t="str">
            <v>Spare13</v>
          </cell>
        </row>
        <row r="26">
          <cell r="E26" t="str">
            <v>Spare14</v>
          </cell>
        </row>
        <row r="168">
          <cell r="E168" t="str">
            <v>10 year trailing AVG</v>
          </cell>
        </row>
        <row r="169">
          <cell r="E169" t="str">
            <v>20 year trombone</v>
          </cell>
        </row>
        <row r="170">
          <cell r="E170" t="str">
            <v>20 year tracking AVG</v>
          </cell>
        </row>
        <row r="171">
          <cell r="E171" t="str">
            <v>Ofgem 10 year tracker</v>
          </cell>
        </row>
        <row r="172">
          <cell r="E172" t="str">
            <v>Ofgem 11-15 yr tracker</v>
          </cell>
        </row>
        <row r="173">
          <cell r="E173" t="str">
            <v>15 year tracker</v>
          </cell>
        </row>
        <row r="174">
          <cell r="E174" t="str">
            <v>Ofgem (Base)</v>
          </cell>
        </row>
        <row r="175">
          <cell r="E175" t="str">
            <v>7(g) +5% index linked debt</v>
          </cell>
        </row>
        <row r="176">
          <cell r="E176" t="str">
            <v>Ofgem 11-15 yr tracker +1% to RfR</v>
          </cell>
        </row>
        <row r="177">
          <cell r="E177" t="str">
            <v>Ofgem 11-15 yr tracker -1% to RfR</v>
          </cell>
        </row>
        <row r="178">
          <cell r="E178" t="str">
            <v>7(h) -5% index linked debt</v>
          </cell>
        </row>
        <row r="179">
          <cell r="E179" t="str">
            <v>15yr +5%ILD</v>
          </cell>
        </row>
        <row r="180">
          <cell r="E180" t="str">
            <v>15yr - 5%ILD</v>
          </cell>
        </row>
        <row r="181">
          <cell r="E181" t="str">
            <v>15 year tracker + 1% RfR</v>
          </cell>
        </row>
        <row r="182">
          <cell r="E182" t="str">
            <v>15 year tracker - 1% RfR</v>
          </cell>
        </row>
        <row r="245">
          <cell r="E245" t="str">
            <v>60% Gearing - 3% Div (equity iss)</v>
          </cell>
        </row>
        <row r="246">
          <cell r="E246" t="str">
            <v>60% Gearing - 5% Div (equity iss)</v>
          </cell>
        </row>
        <row r="247">
          <cell r="E247" t="str">
            <v>60% Gearing - 3% Div</v>
          </cell>
        </row>
        <row r="248">
          <cell r="E248" t="str">
            <v>60% Gearing - 5% Div</v>
          </cell>
        </row>
        <row r="249">
          <cell r="E249" t="str">
            <v>Spare3</v>
          </cell>
        </row>
        <row r="250">
          <cell r="E250" t="str">
            <v>70-70-70 Gearing</v>
          </cell>
        </row>
        <row r="251">
          <cell r="E251" t="str">
            <v>ET Rec Actual</v>
          </cell>
        </row>
        <row r="252">
          <cell r="E252" t="str">
            <v>GT Actual</v>
          </cell>
        </row>
        <row r="253">
          <cell r="E253" t="str">
            <v>GT Actual LiMO</v>
          </cell>
        </row>
        <row r="254">
          <cell r="E254" t="str">
            <v>ET Actual LiMO</v>
          </cell>
        </row>
        <row r="255">
          <cell r="E255" t="str">
            <v>50% Gearing</v>
          </cell>
        </row>
        <row r="256">
          <cell r="E256"/>
        </row>
        <row r="257">
          <cell r="E257"/>
        </row>
        <row r="258">
          <cell r="E258"/>
        </row>
        <row r="259">
          <cell r="E259"/>
        </row>
        <row r="388">
          <cell r="E388" t="str">
            <v>RPI in T1, RPI in T2</v>
          </cell>
        </row>
        <row r="389">
          <cell r="E389" t="str">
            <v>RPI in T1, CPIH in T2</v>
          </cell>
        </row>
        <row r="390">
          <cell r="E390" t="str">
            <v>DebtInflationIndex3</v>
          </cell>
        </row>
        <row r="391">
          <cell r="E391" t="str">
            <v>DebtInflationIndex4</v>
          </cell>
        </row>
        <row r="392">
          <cell r="E392" t="str">
            <v>DebtInflationIndex5</v>
          </cell>
        </row>
      </sheetData>
      <sheetData sheetId="12"/>
      <sheetData sheetId="13"/>
      <sheetData sheetId="14"/>
      <sheetData sheetId="15"/>
      <sheetData sheetId="16">
        <row r="1346">
          <cell r="E1346" t="str">
            <v>Limo Non Control Opex ET</v>
          </cell>
        </row>
        <row r="1347">
          <cell r="E1347" t="str">
            <v>Limo Non Control Opex GT</v>
          </cell>
        </row>
        <row r="1348">
          <cell r="E1348" t="str">
            <v>V4 Oct plan</v>
          </cell>
        </row>
        <row r="1349">
          <cell r="E1349" t="str">
            <v>NGG Dec</v>
          </cell>
        </row>
        <row r="1350">
          <cell r="E1350" t="str">
            <v xml:space="preserve">NGG Oct </v>
          </cell>
        </row>
      </sheetData>
      <sheetData sheetId="17">
        <row r="260">
          <cell r="E260" t="str">
            <v>ET IQI Incentive</v>
          </cell>
        </row>
        <row r="261">
          <cell r="E261" t="str">
            <v>GT IQI Incentive</v>
          </cell>
        </row>
        <row r="262">
          <cell r="E262" t="str">
            <v>TOAdditional2</v>
          </cell>
        </row>
        <row r="263">
          <cell r="E263" t="str">
            <v>TOAdditional3</v>
          </cell>
        </row>
        <row r="264">
          <cell r="E264" t="str">
            <v>TOAdditional4</v>
          </cell>
        </row>
        <row r="270">
          <cell r="E270" t="str">
            <v>GSO IQI Incentive</v>
          </cell>
        </row>
        <row r="271">
          <cell r="E271" t="str">
            <v>SOAdditional2</v>
          </cell>
        </row>
        <row r="272">
          <cell r="E272" t="str">
            <v>SOAdditional3</v>
          </cell>
        </row>
        <row r="273">
          <cell r="E273" t="str">
            <v>SOAdditional4</v>
          </cell>
        </row>
        <row r="274">
          <cell r="E274" t="str">
            <v>SOAdditional5</v>
          </cell>
        </row>
      </sheetData>
      <sheetData sheetId="18"/>
      <sheetData sheetId="19">
        <row r="12">
          <cell r="E12" t="str">
            <v>25 Year Straight Line</v>
          </cell>
        </row>
        <row r="13">
          <cell r="E13" t="str">
            <v>45 Year Straight Line</v>
          </cell>
        </row>
        <row r="14">
          <cell r="E14" t="str">
            <v>25 Year Sum of Digit</v>
          </cell>
        </row>
        <row r="15">
          <cell r="E15" t="str">
            <v>NGET LiMo GT2</v>
          </cell>
        </row>
        <row r="16">
          <cell r="E16" t="str">
            <v>NGET PCFM ET2</v>
          </cell>
        </row>
        <row r="17">
          <cell r="E17" t="str">
            <v>GT Notional Rec</v>
          </cell>
        </row>
        <row r="18">
          <cell r="E18"/>
        </row>
        <row r="19">
          <cell r="E19"/>
        </row>
        <row r="20">
          <cell r="E20"/>
        </row>
        <row r="21">
          <cell r="E21"/>
        </row>
        <row r="59">
          <cell r="E59" t="str">
            <v>25 Year Straight Line</v>
          </cell>
        </row>
        <row r="60">
          <cell r="E60" t="str">
            <v>45 Year Straight Line</v>
          </cell>
        </row>
        <row r="61">
          <cell r="E61" t="str">
            <v>25 Year Sum of Digit</v>
          </cell>
        </row>
        <row r="62">
          <cell r="E62" t="str">
            <v>45 Year Sum of Digit</v>
          </cell>
        </row>
        <row r="63">
          <cell r="E63" t="str">
            <v>25 Year Straight to SD</v>
          </cell>
        </row>
        <row r="64">
          <cell r="E64" t="str">
            <v>7 Year Straight Line</v>
          </cell>
        </row>
        <row r="65">
          <cell r="E65"/>
        </row>
        <row r="66">
          <cell r="E66"/>
        </row>
        <row r="67">
          <cell r="E67"/>
        </row>
        <row r="68">
          <cell r="E68"/>
        </row>
      </sheetData>
      <sheetData sheetId="20"/>
      <sheetData sheetId="21">
        <row r="12">
          <cell r="E12" t="str">
            <v>0% Tax</v>
          </cell>
        </row>
        <row r="13">
          <cell r="E13" t="str">
            <v>20% Tax</v>
          </cell>
        </row>
        <row r="14">
          <cell r="E14" t="str">
            <v>NGET LiMo ET2</v>
          </cell>
        </row>
        <row r="15">
          <cell r="E15" t="str">
            <v>17% Tax</v>
          </cell>
        </row>
        <row r="16">
          <cell r="E16" t="str">
            <v>Spare3</v>
          </cell>
        </row>
        <row r="293">
          <cell r="E293" t="str">
            <v>NGET LiMo ET2</v>
          </cell>
        </row>
        <row r="294">
          <cell r="E294" t="str">
            <v>GT Notional Rec</v>
          </cell>
        </row>
        <row r="295">
          <cell r="E295" t="str">
            <v>NGG Dec</v>
          </cell>
        </row>
        <row r="296">
          <cell r="E296" t="str">
            <v>ToPool3</v>
          </cell>
        </row>
        <row r="297">
          <cell r="E297" t="str">
            <v>ToPool4</v>
          </cell>
        </row>
        <row r="379">
          <cell r="E379" t="str">
            <v>SoPool1</v>
          </cell>
        </row>
        <row r="380">
          <cell r="E380" t="str">
            <v>SoPool2</v>
          </cell>
        </row>
        <row r="381">
          <cell r="E381" t="str">
            <v>SoPool3</v>
          </cell>
        </row>
        <row r="382">
          <cell r="E382" t="str">
            <v>SoPool4</v>
          </cell>
        </row>
        <row r="383">
          <cell r="E383" t="str">
            <v>SoPool5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52">
          <cell r="F52">
            <v>8.880856958481656E-2</v>
          </cell>
        </row>
      </sheetData>
      <sheetData sheetId="58"/>
      <sheetData sheetId="59"/>
      <sheetData sheetId="60"/>
      <sheetData sheetId="61"/>
      <sheetData sheetId="62">
        <row r="10">
          <cell r="F10">
            <v>6</v>
          </cell>
        </row>
        <row r="16">
          <cell r="E16" t="str">
            <v>Year</v>
          </cell>
        </row>
        <row r="18">
          <cell r="E18" t="str">
            <v>Revenue</v>
          </cell>
        </row>
        <row r="19">
          <cell r="E19" t="str">
            <v>Totex</v>
          </cell>
        </row>
        <row r="42">
          <cell r="E42" t="str">
            <v>Year</v>
          </cell>
        </row>
        <row r="44">
          <cell r="E44" t="str">
            <v>Closing RAV</v>
          </cell>
        </row>
        <row r="67">
          <cell r="E67" t="str">
            <v>Year</v>
          </cell>
        </row>
        <row r="69">
          <cell r="E69" t="str">
            <v>Closing cash</v>
          </cell>
        </row>
        <row r="92">
          <cell r="E92" t="str">
            <v>Year</v>
          </cell>
        </row>
        <row r="95">
          <cell r="E95" t="str">
            <v>1 Fast money - opex</v>
          </cell>
        </row>
        <row r="96">
          <cell r="E96" t="str">
            <v>2 Reg depn - stat depn</v>
          </cell>
        </row>
        <row r="97">
          <cell r="E97" t="str">
            <v>3 Return - interest</v>
          </cell>
        </row>
        <row r="98">
          <cell r="E98" t="str">
            <v>4 Other</v>
          </cell>
        </row>
        <row r="99">
          <cell r="E99" t="str">
            <v>5 Earnings</v>
          </cell>
        </row>
        <row r="123">
          <cell r="E123" t="str">
            <v>Year</v>
          </cell>
        </row>
        <row r="126">
          <cell r="E126" t="str">
            <v>RoRE</v>
          </cell>
        </row>
        <row r="148">
          <cell r="E148" t="str">
            <v>Year</v>
          </cell>
        </row>
        <row r="151">
          <cell r="E151" t="str">
            <v>ETO consumer bill</v>
          </cell>
        </row>
        <row r="152">
          <cell r="E152" t="str">
            <v>GTO consumer bill</v>
          </cell>
        </row>
        <row r="153">
          <cell r="E153" t="str">
            <v>GSO consumer bill</v>
          </cell>
        </row>
      </sheetData>
      <sheetData sheetId="63"/>
      <sheetData sheetId="64"/>
      <sheetData sheetId="65"/>
      <sheetData sheetId="6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est"/>
      <sheetName val="Incentives"/>
      <sheetName val="Income collected"/>
      <sheetName val="Opex subjective"/>
      <sheetName val="Capex Comp"/>
      <sheetName val="Capex Comparators FOC"/>
      <sheetName val="Incentive Forecast"/>
      <sheetName val="Opex Comparators-sensitivities"/>
      <sheetName val="Opex Objective YTD"/>
      <sheetName val="Opex by FOC"/>
      <sheetName val="Opex Trend &amp; MAT"/>
      <sheetName val="Manpower"/>
      <sheetName val="Incentive Graphs"/>
      <sheetName val="Opex Objective Discrete Mths"/>
      <sheetName val="risk"/>
      <sheetName val="Manpower Summary"/>
      <sheetName val="Opex Subj by Mth"/>
      <sheetName val="Opex Objective Mth"/>
      <sheetName val="#REF"/>
      <sheetName val="By Account Code"/>
      <sheetName val="By Business Unit"/>
      <sheetName val="SummCapex"/>
      <sheetName val="ETO Capx"/>
      <sheetName val="ESO Capx"/>
      <sheetName val="GAS SO Capx"/>
      <sheetName val="GAS TO Capx "/>
      <sheetName val="Range Names"/>
      <sheetName val="Income_collected"/>
      <sheetName val="Opex_subjective"/>
      <sheetName val="Capex_Comp"/>
      <sheetName val="Capex_Comparators_FOC"/>
      <sheetName val="Incentive_Forecast"/>
      <sheetName val="Opex_Comparators-sensitivities"/>
      <sheetName val="Opex_Objective_YTD"/>
      <sheetName val="Opex_by_FOC"/>
      <sheetName val="Opex_Trend_&amp;_MAT"/>
      <sheetName val="Incentive_Graphs"/>
      <sheetName val="Opex_Objective_Discrete_Mths"/>
      <sheetName val="Manpower_Summary"/>
      <sheetName val="Opex_Subj_by_Mth"/>
      <sheetName val="Opex_Objective_Mth"/>
      <sheetName val="By_Account_Code"/>
      <sheetName val="By_Business_Unit"/>
      <sheetName val="ETO_Capx"/>
      <sheetName val="ESO_Capx"/>
      <sheetName val="GAS_SO_Capx"/>
      <sheetName val="GAS_TO_Capx_"/>
      <sheetName val="Range_Names"/>
      <sheetName val="ADM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GcaSummary"/>
      <sheetName val="MarginSummary"/>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Year ROIC Trees"/>
      <sheetName val="5 Year ROIC Trees"/>
      <sheetName val="Beta"/>
      <sheetName val="Cost of Debt (Industrial)"/>
      <sheetName val="Spread"/>
      <sheetName val="IBES Estimates"/>
      <sheetName val="Sheet4"/>
      <sheetName val="Risk-Free Rate"/>
      <sheetName val="Sheet3"/>
      <sheetName val="Operating Leases"/>
      <sheetName val="Sheet1"/>
      <sheetName val="Sheet2"/>
      <sheetName val="Spread|Growth"/>
      <sheetName val="Summary"/>
      <sheetName val="ABS"/>
      <sheetName val="ABS (Adjusted)"/>
      <sheetName val="ABS (2)"/>
      <sheetName val="AHMY"/>
      <sheetName val="AHMY (Adjusted)"/>
      <sheetName val="AHMY (2)"/>
      <sheetName val="BJ"/>
      <sheetName val="BJ (Adjusted)"/>
      <sheetName val="BJ (2)"/>
      <sheetName val="CAUFM"/>
      <sheetName val="CAUFM (Adjusted) "/>
      <sheetName val="CAUFM (2)"/>
      <sheetName val="COST"/>
      <sheetName val="COST (Adjusted)"/>
      <sheetName val="COST (2)"/>
      <sheetName val="DEFI"/>
      <sheetName val="DEFI (Adjusted) "/>
      <sheetName val="DEFI (2)"/>
      <sheetName val="GAP"/>
      <sheetName val="GAP (Adjusted) "/>
      <sheetName val="GAP (2)"/>
      <sheetName val="KM"/>
      <sheetName val="KM (Adjusted)"/>
      <sheetName val="KM (2)"/>
      <sheetName val="KR"/>
      <sheetName val="KR (Adjusted)"/>
      <sheetName val="KR (2)"/>
      <sheetName val="IMKTA"/>
      <sheetName val="IMKTA (Adjusted) "/>
      <sheetName val="IMKTA (2)"/>
      <sheetName val="METOL"/>
      <sheetName val="METOL (Adjusted)"/>
      <sheetName val="METOL (2)"/>
      <sheetName val="PUSH"/>
      <sheetName val="PUSH (Adjusted)"/>
      <sheetName val="PUSH (2)"/>
      <sheetName val="RDK"/>
      <sheetName val="RDK (Adjusted)"/>
      <sheetName val="RDK (2)"/>
      <sheetName val="SAGFO"/>
      <sheetName val="SAGFO (Adjusted) "/>
      <sheetName val="SAGFO (2)"/>
      <sheetName val="SVU"/>
      <sheetName val="SVU (Adjusted)"/>
      <sheetName val="SVU (2)"/>
      <sheetName val="SWY"/>
      <sheetName val="SWY (Adjusted)"/>
      <sheetName val="SWY (2)"/>
      <sheetName val="TEPH"/>
      <sheetName val="TEPH (Adjusted) "/>
      <sheetName val="TEPH (2)"/>
      <sheetName val="WIN"/>
      <sheetName val="WIN (Adjusted)"/>
      <sheetName val="WIN (2)"/>
      <sheetName val="WMK"/>
      <sheetName val="WMK (Adjusted)"/>
      <sheetName val="WMK (2)"/>
      <sheetName val="WMT"/>
      <sheetName val="WMT (Adjusted)"/>
      <sheetName val="WMT (2)"/>
      <sheetName val="3_Year_ROIC_Trees"/>
      <sheetName val="5_Year_ROIC_Trees"/>
      <sheetName val="Cost_of_Debt_(Industrial)"/>
      <sheetName val="IBES_Estimates"/>
      <sheetName val="Risk-Free_Rate"/>
      <sheetName val="Operating_Leases"/>
      <sheetName val="ABS_(Adjusted)"/>
      <sheetName val="ABS_(2)"/>
      <sheetName val="AHMY_(Adjusted)"/>
      <sheetName val="AHMY_(2)"/>
      <sheetName val="BJ_(Adjusted)"/>
      <sheetName val="BJ_(2)"/>
      <sheetName val="CAUFM_(Adjusted)_"/>
      <sheetName val="CAUFM_(2)"/>
      <sheetName val="COST_(Adjusted)"/>
      <sheetName val="COST_(2)"/>
      <sheetName val="DEFI_(Adjusted)_"/>
      <sheetName val="DEFI_(2)"/>
      <sheetName val="GAP_(Adjusted)_"/>
      <sheetName val="GAP_(2)"/>
      <sheetName val="KM_(Adjusted)"/>
      <sheetName val="KM_(2)"/>
      <sheetName val="KR_(Adjusted)"/>
      <sheetName val="KR_(2)"/>
      <sheetName val="IMKTA_(Adjusted)_"/>
      <sheetName val="IMKTA_(2)"/>
      <sheetName val="METOL_(Adjusted)"/>
      <sheetName val="METOL_(2)"/>
      <sheetName val="PUSH_(Adjusted)"/>
      <sheetName val="PUSH_(2)"/>
      <sheetName val="RDK_(Adjusted)"/>
      <sheetName val="RDK_(2)"/>
      <sheetName val="SAGFO_(Adjusted)_"/>
      <sheetName val="SAGFO_(2)"/>
      <sheetName val="SVU_(Adjusted)"/>
      <sheetName val="SVU_(2)"/>
      <sheetName val="SWY_(Adjusted)"/>
      <sheetName val="SWY_(2)"/>
      <sheetName val="TEPH_(Adjusted)_"/>
      <sheetName val="TEPH_(2)"/>
      <sheetName val="WIN_(Adjusted)"/>
      <sheetName val="WIN_(2)"/>
      <sheetName val="WMK_(Adjusted)"/>
      <sheetName val="WMK_(2)"/>
      <sheetName val="WMT_(Adjusted)"/>
      <sheetName val="WMT_(2)"/>
    </sheetNames>
    <sheetDataSet>
      <sheetData sheetId="0"/>
      <sheetData sheetId="1"/>
      <sheetData sheetId="2"/>
      <sheetData sheetId="3">
        <row r="5">
          <cell r="B5" t="str">
            <v>WMT</v>
          </cell>
        </row>
      </sheetData>
      <sheetData sheetId="4">
        <row r="52">
          <cell r="E52" t="str">
            <v>Without Goodwill</v>
          </cell>
        </row>
      </sheetData>
      <sheetData sheetId="5"/>
      <sheetData sheetId="6"/>
      <sheetData sheetId="7">
        <row r="15">
          <cell r="A15" t="e">
            <v>#NAME?</v>
          </cell>
          <cell r="D15" t="e">
            <v>#NAME?</v>
          </cell>
          <cell r="G15" t="e">
            <v>#NAME?</v>
          </cell>
          <cell r="J15" t="e">
            <v>#NAME?</v>
          </cell>
          <cell r="M15" t="e">
            <v>#NAME?</v>
          </cell>
          <cell r="P15" t="e">
            <v>#NAME?</v>
          </cell>
          <cell r="S15" t="e">
            <v>#NAME?</v>
          </cell>
          <cell r="V15" t="e">
            <v>#NAME?</v>
          </cell>
          <cell r="Y15" t="e">
            <v>#NAME?</v>
          </cell>
          <cell r="AB15" t="e">
            <v>#NAME?</v>
          </cell>
          <cell r="AE15" t="e">
            <v>#NAME?</v>
          </cell>
          <cell r="AH15" t="e">
            <v>#NAME?</v>
          </cell>
          <cell r="AK15" t="e">
            <v>#NAME?</v>
          </cell>
          <cell r="AN15" t="e">
            <v>#NAME?</v>
          </cell>
          <cell r="AQ15" t="e">
            <v>#NAME?</v>
          </cell>
        </row>
      </sheetData>
      <sheetData sheetId="8"/>
      <sheetData sheetId="9">
        <row r="11">
          <cell r="D11" t="str">
            <v>WMT</v>
          </cell>
        </row>
      </sheetData>
      <sheetData sheetId="10"/>
      <sheetData sheetId="11"/>
      <sheetData sheetId="12"/>
      <sheetData sheetId="13"/>
      <sheetData sheetId="14">
        <row r="14">
          <cell r="B14" t="str">
            <v>Net Sales</v>
          </cell>
        </row>
      </sheetData>
      <sheetData sheetId="15">
        <row r="82">
          <cell r="Z82" t="str">
            <v>Mid-Year ROIC w/o GW</v>
          </cell>
        </row>
      </sheetData>
      <sheetData sheetId="16">
        <row r="637">
          <cell r="B637" t="str">
            <v>ROIC</v>
          </cell>
        </row>
      </sheetData>
      <sheetData sheetId="17">
        <row r="14">
          <cell r="B14" t="str">
            <v>Net Sales</v>
          </cell>
        </row>
      </sheetData>
      <sheetData sheetId="18">
        <row r="82">
          <cell r="Z82" t="str">
            <v>Mid-Year ROIC w/o GW</v>
          </cell>
        </row>
      </sheetData>
      <sheetData sheetId="19">
        <row r="637">
          <cell r="B637" t="str">
            <v>ROIC</v>
          </cell>
        </row>
      </sheetData>
      <sheetData sheetId="20">
        <row r="14">
          <cell r="B14" t="str">
            <v>Net Sales</v>
          </cell>
        </row>
      </sheetData>
      <sheetData sheetId="21">
        <row r="82">
          <cell r="Z82" t="str">
            <v>Mid-Year ROIC w/o GW</v>
          </cell>
        </row>
      </sheetData>
      <sheetData sheetId="22">
        <row r="637">
          <cell r="B637" t="str">
            <v>ROIC</v>
          </cell>
        </row>
      </sheetData>
      <sheetData sheetId="23">
        <row r="14">
          <cell r="B14" t="str">
            <v>Net Sales</v>
          </cell>
        </row>
      </sheetData>
      <sheetData sheetId="24">
        <row r="82">
          <cell r="Z82" t="str">
            <v>Mid-Year ROIC w/o GW</v>
          </cell>
        </row>
      </sheetData>
      <sheetData sheetId="25">
        <row r="637">
          <cell r="B637" t="str">
            <v>ROIC</v>
          </cell>
        </row>
      </sheetData>
      <sheetData sheetId="26">
        <row r="14">
          <cell r="B14" t="str">
            <v>Net Sales</v>
          </cell>
        </row>
      </sheetData>
      <sheetData sheetId="27">
        <row r="82">
          <cell r="Z82" t="str">
            <v>Mid-Year ROIC w/o GW</v>
          </cell>
        </row>
      </sheetData>
      <sheetData sheetId="28">
        <row r="637">
          <cell r="B637" t="str">
            <v>ROIC</v>
          </cell>
        </row>
      </sheetData>
      <sheetData sheetId="29">
        <row r="14">
          <cell r="B14" t="str">
            <v>Net Sales</v>
          </cell>
        </row>
      </sheetData>
      <sheetData sheetId="30">
        <row r="82">
          <cell r="Z82" t="str">
            <v>Mid-Year ROIC w/o GW</v>
          </cell>
        </row>
      </sheetData>
      <sheetData sheetId="31">
        <row r="637">
          <cell r="B637" t="str">
            <v>ROIC</v>
          </cell>
        </row>
      </sheetData>
      <sheetData sheetId="32">
        <row r="14">
          <cell r="B14" t="str">
            <v>Net Sales</v>
          </cell>
        </row>
      </sheetData>
      <sheetData sheetId="33">
        <row r="82">
          <cell r="Z82" t="str">
            <v>Mid-Year ROIC w/o GW</v>
          </cell>
        </row>
      </sheetData>
      <sheetData sheetId="34">
        <row r="637">
          <cell r="B637" t="str">
            <v>ROIC</v>
          </cell>
        </row>
      </sheetData>
      <sheetData sheetId="35">
        <row r="14">
          <cell r="B14" t="str">
            <v>Net Sales</v>
          </cell>
        </row>
      </sheetData>
      <sheetData sheetId="36">
        <row r="82">
          <cell r="Z82" t="str">
            <v>Mid-Year ROIC w/o GW</v>
          </cell>
        </row>
      </sheetData>
      <sheetData sheetId="37">
        <row r="637">
          <cell r="B637" t="str">
            <v>ROIC</v>
          </cell>
        </row>
      </sheetData>
      <sheetData sheetId="38">
        <row r="14">
          <cell r="B14" t="str">
            <v>Net Sales</v>
          </cell>
        </row>
      </sheetData>
      <sheetData sheetId="39">
        <row r="82">
          <cell r="Z82" t="str">
            <v>Mid-Year ROIC w/o GW</v>
          </cell>
        </row>
      </sheetData>
      <sheetData sheetId="40">
        <row r="637">
          <cell r="B637" t="str">
            <v>ROIC</v>
          </cell>
        </row>
      </sheetData>
      <sheetData sheetId="41">
        <row r="14">
          <cell r="B14" t="str">
            <v>Net Sales</v>
          </cell>
        </row>
      </sheetData>
      <sheetData sheetId="42">
        <row r="82">
          <cell r="Z82" t="str">
            <v>Mid-Year ROIC w/o GW</v>
          </cell>
        </row>
      </sheetData>
      <sheetData sheetId="43">
        <row r="578">
          <cell r="I578">
            <v>638.01157331319416</v>
          </cell>
        </row>
      </sheetData>
      <sheetData sheetId="44">
        <row r="14">
          <cell r="B14" t="str">
            <v>Net Sales</v>
          </cell>
        </row>
      </sheetData>
      <sheetData sheetId="45">
        <row r="82">
          <cell r="Z82" t="str">
            <v>Mid-Year ROIC w/o GW</v>
          </cell>
        </row>
      </sheetData>
      <sheetData sheetId="46">
        <row r="637">
          <cell r="B637" t="str">
            <v>ROIC</v>
          </cell>
        </row>
      </sheetData>
      <sheetData sheetId="47">
        <row r="14">
          <cell r="B14" t="str">
            <v>Net Sales</v>
          </cell>
        </row>
      </sheetData>
      <sheetData sheetId="48">
        <row r="82">
          <cell r="Z82" t="str">
            <v>Mid-Year ROIC w/o GW</v>
          </cell>
        </row>
      </sheetData>
      <sheetData sheetId="49">
        <row r="636">
          <cell r="B636" t="str">
            <v>ROIC</v>
          </cell>
        </row>
      </sheetData>
      <sheetData sheetId="50">
        <row r="14">
          <cell r="B14" t="str">
            <v>Net Sales</v>
          </cell>
        </row>
      </sheetData>
      <sheetData sheetId="51">
        <row r="82">
          <cell r="Z82" t="str">
            <v>Mid-Year ROIC w/o GW</v>
          </cell>
        </row>
      </sheetData>
      <sheetData sheetId="52">
        <row r="578">
          <cell r="I578">
            <v>721.97970823114861</v>
          </cell>
        </row>
      </sheetData>
      <sheetData sheetId="53">
        <row r="14">
          <cell r="B14" t="str">
            <v>Net Sales</v>
          </cell>
        </row>
      </sheetData>
      <sheetData sheetId="54">
        <row r="82">
          <cell r="Z82" t="str">
            <v>Mid-Year ROIC w/o GW</v>
          </cell>
        </row>
      </sheetData>
      <sheetData sheetId="55">
        <row r="637">
          <cell r="B637" t="str">
            <v>ROIC</v>
          </cell>
        </row>
      </sheetData>
      <sheetData sheetId="56">
        <row r="14">
          <cell r="B14" t="str">
            <v>Net Sales</v>
          </cell>
        </row>
      </sheetData>
      <sheetData sheetId="57">
        <row r="82">
          <cell r="Z82" t="str">
            <v>Mid-Year ROIC w/o GW</v>
          </cell>
        </row>
      </sheetData>
      <sheetData sheetId="58">
        <row r="637">
          <cell r="B637" t="str">
            <v>ROIC</v>
          </cell>
        </row>
      </sheetData>
      <sheetData sheetId="59">
        <row r="14">
          <cell r="B14" t="str">
            <v>Net Sales</v>
          </cell>
        </row>
      </sheetData>
      <sheetData sheetId="60">
        <row r="13">
          <cell r="AD13">
            <v>1679.8990687479065</v>
          </cell>
        </row>
      </sheetData>
      <sheetData sheetId="61">
        <row r="578">
          <cell r="I578">
            <v>9046.6720141866208</v>
          </cell>
        </row>
      </sheetData>
      <sheetData sheetId="62">
        <row r="14">
          <cell r="B14" t="str">
            <v>Net Sales</v>
          </cell>
        </row>
      </sheetData>
      <sheetData sheetId="63">
        <row r="82">
          <cell r="Z82" t="str">
            <v>Mid-Year ROIC w/o GW</v>
          </cell>
        </row>
      </sheetData>
      <sheetData sheetId="64">
        <row r="637">
          <cell r="B637" t="str">
            <v>ROIC</v>
          </cell>
        </row>
      </sheetData>
      <sheetData sheetId="65">
        <row r="14">
          <cell r="B14" t="str">
            <v>Net Sales</v>
          </cell>
        </row>
      </sheetData>
      <sheetData sheetId="66">
        <row r="82">
          <cell r="Z82" t="str">
            <v>Mid-Year ROIC w/o GW</v>
          </cell>
        </row>
      </sheetData>
      <sheetData sheetId="67">
        <row r="637">
          <cell r="B637" t="str">
            <v>ROIC</v>
          </cell>
        </row>
      </sheetData>
      <sheetData sheetId="68">
        <row r="14">
          <cell r="B14" t="str">
            <v>Net Sales</v>
          </cell>
        </row>
      </sheetData>
      <sheetData sheetId="69">
        <row r="82">
          <cell r="Z82" t="str">
            <v>Mid-Year ROIC w/o GW</v>
          </cell>
        </row>
      </sheetData>
      <sheetData sheetId="70">
        <row r="637">
          <cell r="B637" t="str">
            <v>ROIC</v>
          </cell>
        </row>
      </sheetData>
      <sheetData sheetId="71">
        <row r="14">
          <cell r="B14" t="str">
            <v>Net Sales</v>
          </cell>
        </row>
      </sheetData>
      <sheetData sheetId="72">
        <row r="82">
          <cell r="Z82" t="str">
            <v>Mid-Year ROIC w/o GW</v>
          </cell>
        </row>
      </sheetData>
      <sheetData sheetId="73">
        <row r="637">
          <cell r="B637" t="str">
            <v>ROIC</v>
          </cell>
        </row>
      </sheetData>
      <sheetData sheetId="74"/>
      <sheetData sheetId="75"/>
      <sheetData sheetId="76"/>
      <sheetData sheetId="77"/>
      <sheetData sheetId="78">
        <row r="15">
          <cell r="A15">
            <v>0</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Filters"/>
      <sheetName val="Busservdata"/>
      <sheetName val="1.3 Ac Costs NG"/>
      <sheetName val="2.5 Corporate Costs NG"/>
      <sheetName val="2.6 IT"/>
      <sheetName val="2.7 Insurance"/>
      <sheetName val="2.8 Property NG"/>
      <sheetName val="2.9 UK Bus Serv"/>
      <sheetName val="2.9 UK BS Reconciliation"/>
      <sheetName val="2.11 Staff NG"/>
      <sheetName val="2.14 Year on Year Movt"/>
      <sheetName val="AC Mapping"/>
      <sheetName val="Mapping"/>
      <sheetName val="Models Map rec"/>
      <sheetName val="Mapping2"/>
      <sheetName val="UDF Map"/>
      <sheetName val="Universal data"/>
    </sheetNames>
    <sheetDataSet>
      <sheetData sheetId="0" refreshError="1"/>
      <sheetData sheetId="1" refreshError="1"/>
      <sheetData sheetId="2" refreshError="1">
        <row r="4">
          <cell r="BB4" t="str">
            <v>Communications</v>
          </cell>
          <cell r="BC4" t="str">
            <v>Legal</v>
          </cell>
          <cell r="BD4" t="str">
            <v>Safety Health Environment</v>
          </cell>
          <cell r="BE4" t="str">
            <v>Regulation</v>
          </cell>
          <cell r="BF4" t="str">
            <v>Supply Chain Management</v>
          </cell>
          <cell r="BG4" t="str">
            <v>Human Resources</v>
          </cell>
          <cell r="BH4" t="str">
            <v>Shared Services Finance</v>
          </cell>
          <cell r="BI4" t="str">
            <v>Insurance</v>
          </cell>
          <cell r="BJ4" t="str">
            <v>Audit</v>
          </cell>
          <cell r="BK4" t="str">
            <v>Property</v>
          </cell>
          <cell r="BL4" t="str">
            <v>IS</v>
          </cell>
          <cell r="BM4" t="str">
            <v>Operational Telecoms</v>
          </cell>
          <cell r="BN4" t="str">
            <v>Corporate Centre</v>
          </cell>
        </row>
        <row r="6">
          <cell r="D6" t="str">
            <v>Basic salaries and wages (inc. NI, bonuses, PRP. Overtime, standby &amp; other allowances)</v>
          </cell>
          <cell r="BB6">
            <v>2.1913009399999996</v>
          </cell>
          <cell r="BC6">
            <v>2.2360210199999999</v>
          </cell>
          <cell r="BD6">
            <v>2.9088850199999992</v>
          </cell>
          <cell r="BE6">
            <v>0.81703557999999998</v>
          </cell>
          <cell r="BF6">
            <v>4.1148826600000001</v>
          </cell>
          <cell r="BG6">
            <v>5.89317388</v>
          </cell>
          <cell r="BH6">
            <v>12.403779220000001</v>
          </cell>
          <cell r="BI6">
            <v>0.25180503000000004</v>
          </cell>
          <cell r="BJ6">
            <v>2.2175758499999993</v>
          </cell>
          <cell r="BK6">
            <v>3.1569344300000002</v>
          </cell>
          <cell r="BL6">
            <v>12.221008320000001</v>
          </cell>
          <cell r="BM6">
            <v>0</v>
          </cell>
          <cell r="BN6">
            <v>19.948876050000003</v>
          </cell>
        </row>
        <row r="7">
          <cell r="D7" t="str">
            <v>Normal Pension Charges</v>
          </cell>
          <cell r="BB7">
            <v>0.27739768000000004</v>
          </cell>
          <cell r="BC7">
            <v>0.42584375999999996</v>
          </cell>
          <cell r="BD7">
            <v>0.51555473000000007</v>
          </cell>
          <cell r="BE7">
            <v>0.10211093000000002</v>
          </cell>
          <cell r="BF7">
            <v>1.1883202900000001</v>
          </cell>
          <cell r="BG7">
            <v>2.10145369</v>
          </cell>
          <cell r="BH7">
            <v>2.4549518700000004</v>
          </cell>
          <cell r="BI7">
            <v>4.972157E-2</v>
          </cell>
          <cell r="BJ7">
            <v>0.33894429000000004</v>
          </cell>
          <cell r="BK7">
            <v>0.63775660999999995</v>
          </cell>
          <cell r="BL7">
            <v>2.3027507799999998</v>
          </cell>
          <cell r="BM7">
            <v>0</v>
          </cell>
          <cell r="BN7">
            <v>2.2925436000000001</v>
          </cell>
        </row>
        <row r="8">
          <cell r="D8" t="str">
            <v>Share Options</v>
          </cell>
          <cell r="BB8">
            <v>0</v>
          </cell>
          <cell r="BC8">
            <v>0</v>
          </cell>
          <cell r="BD8">
            <v>0</v>
          </cell>
          <cell r="BE8">
            <v>0</v>
          </cell>
          <cell r="BF8">
            <v>0</v>
          </cell>
          <cell r="BG8">
            <v>0</v>
          </cell>
          <cell r="BH8">
            <v>0</v>
          </cell>
          <cell r="BI8">
            <v>0</v>
          </cell>
          <cell r="BJ8">
            <v>0</v>
          </cell>
          <cell r="BK8">
            <v>0</v>
          </cell>
          <cell r="BL8">
            <v>0</v>
          </cell>
          <cell r="BM8">
            <v>0</v>
          </cell>
          <cell r="BN8">
            <v>4.2188399900000002</v>
          </cell>
        </row>
        <row r="9">
          <cell r="D9" t="str">
            <v>Capitalised Salaries</v>
          </cell>
          <cell r="BB9">
            <v>0</v>
          </cell>
          <cell r="BC9">
            <v>0</v>
          </cell>
          <cell r="BD9">
            <v>0</v>
          </cell>
          <cell r="BE9">
            <v>0</v>
          </cell>
          <cell r="BF9">
            <v>-1.7268876000000002</v>
          </cell>
          <cell r="BG9">
            <v>8.6691000000000003E-4</v>
          </cell>
          <cell r="BH9">
            <v>-0.77778438999999988</v>
          </cell>
          <cell r="BI9">
            <v>0</v>
          </cell>
          <cell r="BJ9">
            <v>0</v>
          </cell>
          <cell r="BK9">
            <v>1.18326E-3</v>
          </cell>
          <cell r="BL9">
            <v>-4.6949941300000004</v>
          </cell>
          <cell r="BM9">
            <v>0</v>
          </cell>
          <cell r="BN9">
            <v>0</v>
          </cell>
        </row>
        <row r="10">
          <cell r="D10" t="str">
            <v>Capitalised Pension</v>
          </cell>
          <cell r="BB10">
            <v>0</v>
          </cell>
          <cell r="BC10">
            <v>0</v>
          </cell>
          <cell r="BD10">
            <v>0</v>
          </cell>
          <cell r="BE10">
            <v>0</v>
          </cell>
          <cell r="BF10">
            <v>0</v>
          </cell>
          <cell r="BG10">
            <v>0</v>
          </cell>
          <cell r="BH10">
            <v>0</v>
          </cell>
          <cell r="BI10">
            <v>0</v>
          </cell>
          <cell r="BJ10">
            <v>0</v>
          </cell>
          <cell r="BK10">
            <v>0</v>
          </cell>
          <cell r="BL10">
            <v>0</v>
          </cell>
          <cell r="BM10">
            <v>0</v>
          </cell>
          <cell r="BN10">
            <v>0</v>
          </cell>
        </row>
        <row r="11">
          <cell r="D11" t="str">
            <v>Agency Costs</v>
          </cell>
          <cell r="BB11">
            <v>0.24807388</v>
          </cell>
          <cell r="BC11">
            <v>9.5671809999999996E-2</v>
          </cell>
          <cell r="BD11">
            <v>6.7560900000000002E-3</v>
          </cell>
          <cell r="BE11">
            <v>6.5084000000000008E-4</v>
          </cell>
          <cell r="BF11">
            <v>2.1308371699999999</v>
          </cell>
          <cell r="BG11">
            <v>0.37415433000000003</v>
          </cell>
          <cell r="BH11">
            <v>6.4975255999999995</v>
          </cell>
          <cell r="BI11">
            <v>4.6816000000000002E-4</v>
          </cell>
          <cell r="BJ11">
            <v>1.0790940000000001E-2</v>
          </cell>
          <cell r="BK11">
            <v>9.5844330000000005E-2</v>
          </cell>
          <cell r="BL11">
            <v>10.88057087</v>
          </cell>
          <cell r="BM11">
            <v>0</v>
          </cell>
          <cell r="BN11">
            <v>1.1997612200000001</v>
          </cell>
        </row>
        <row r="12">
          <cell r="D12" t="str">
            <v>Redundancy and severance expenses</v>
          </cell>
          <cell r="BB12">
            <v>9.9729999999999992E-3</v>
          </cell>
          <cell r="BC12">
            <v>-2.3994700000000001E-2</v>
          </cell>
          <cell r="BD12">
            <v>3.6852370000000002E-2</v>
          </cell>
          <cell r="BE12">
            <v>0</v>
          </cell>
          <cell r="BF12">
            <v>-1.1999999999999999E-7</v>
          </cell>
          <cell r="BG12">
            <v>1.14006E-3</v>
          </cell>
          <cell r="BH12">
            <v>-9.9735000000000015E-4</v>
          </cell>
          <cell r="BI12">
            <v>0</v>
          </cell>
          <cell r="BJ12">
            <v>0.12116406</v>
          </cell>
          <cell r="BK12">
            <v>2.3706870599999998</v>
          </cell>
          <cell r="BL12">
            <v>1.1324985700000001</v>
          </cell>
          <cell r="BM12">
            <v>0</v>
          </cell>
          <cell r="BN12">
            <v>2.7368455599999999</v>
          </cell>
        </row>
        <row r="13">
          <cell r="D13" t="str">
            <v>Non salary staff costs</v>
          </cell>
          <cell r="BB13">
            <v>0.44036383000000001</v>
          </cell>
          <cell r="BC13">
            <v>0.38207573999999994</v>
          </cell>
          <cell r="BD13">
            <v>0.81644391000000005</v>
          </cell>
          <cell r="BE13">
            <v>0.1135178</v>
          </cell>
          <cell r="BF13">
            <v>0.63104619999999989</v>
          </cell>
          <cell r="BG13">
            <v>10.824936420000002</v>
          </cell>
          <cell r="BH13">
            <v>2.0900213699999997</v>
          </cell>
          <cell r="BI13">
            <v>3.4745930000000001E-2</v>
          </cell>
          <cell r="BJ13">
            <v>0.46924419000000001</v>
          </cell>
          <cell r="BK13">
            <v>1.4098233600000001</v>
          </cell>
          <cell r="BL13">
            <v>2.8318116399999997</v>
          </cell>
          <cell r="BM13">
            <v>0</v>
          </cell>
          <cell r="BN13">
            <v>5.10643037</v>
          </cell>
        </row>
        <row r="14">
          <cell r="D14" t="str">
            <v>Materials</v>
          </cell>
          <cell r="BB14">
            <v>0</v>
          </cell>
          <cell r="BC14">
            <v>6.9999999999999999E-6</v>
          </cell>
          <cell r="BD14">
            <v>1.125365E-2</v>
          </cell>
          <cell r="BE14">
            <v>-4.2009999999999999E-5</v>
          </cell>
          <cell r="BF14">
            <v>5.8432629800000004</v>
          </cell>
          <cell r="BG14">
            <v>3.789439E-2</v>
          </cell>
          <cell r="BH14">
            <v>1.0089700000000001E-3</v>
          </cell>
          <cell r="BI14">
            <v>0</v>
          </cell>
          <cell r="BJ14">
            <v>0</v>
          </cell>
          <cell r="BK14">
            <v>0.1987033</v>
          </cell>
          <cell r="BL14">
            <v>53.449887679999996</v>
          </cell>
          <cell r="BM14">
            <v>0</v>
          </cell>
          <cell r="BN14">
            <v>1.3305539999999999E-2</v>
          </cell>
        </row>
        <row r="15">
          <cell r="D15" t="str">
            <v>Contractors</v>
          </cell>
          <cell r="BB15">
            <v>0</v>
          </cell>
          <cell r="BC15">
            <v>5.5062499999999999E-3</v>
          </cell>
          <cell r="BD15">
            <v>-0.21664160000000002</v>
          </cell>
          <cell r="BE15">
            <v>0</v>
          </cell>
          <cell r="BF15">
            <v>1.9571118599999999</v>
          </cell>
          <cell r="BG15">
            <v>7.5867100000000007E-2</v>
          </cell>
          <cell r="BH15">
            <v>1.9907959999999999E-2</v>
          </cell>
          <cell r="BI15">
            <v>0</v>
          </cell>
          <cell r="BJ15">
            <v>0</v>
          </cell>
          <cell r="BK15">
            <v>-9.5957749999999994E-2</v>
          </cell>
          <cell r="BL15">
            <v>-35.912436040000003</v>
          </cell>
          <cell r="BM15">
            <v>0</v>
          </cell>
          <cell r="BN15">
            <v>8.8930439999999986E-2</v>
          </cell>
        </row>
        <row r="16">
          <cell r="D16" t="str">
            <v>Rent and Building Costs</v>
          </cell>
          <cell r="BB16">
            <v>-5.0000000000000001E-3</v>
          </cell>
          <cell r="BC16">
            <v>1.0690000000000001E-3</v>
          </cell>
          <cell r="BD16">
            <v>1.1421849999999999E-2</v>
          </cell>
          <cell r="BE16">
            <v>0</v>
          </cell>
          <cell r="BF16">
            <v>0.20442135</v>
          </cell>
          <cell r="BG16">
            <v>3.5099240000000004E-2</v>
          </cell>
          <cell r="BH16">
            <v>2.7588149999999999E-2</v>
          </cell>
          <cell r="BI16">
            <v>0</v>
          </cell>
          <cell r="BJ16">
            <v>0</v>
          </cell>
          <cell r="BK16">
            <v>51.843758660000013</v>
          </cell>
          <cell r="BL16">
            <v>8.3520699999999996E-3</v>
          </cell>
          <cell r="BM16">
            <v>0</v>
          </cell>
          <cell r="BN16">
            <v>3.8686710499999997</v>
          </cell>
        </row>
        <row r="17">
          <cell r="D17" t="str">
            <v>Insurance</v>
          </cell>
          <cell r="BB17">
            <v>0</v>
          </cell>
          <cell r="BC17">
            <v>-8.2055999999999991E-4</v>
          </cell>
          <cell r="BD17">
            <v>-1.32701E-3</v>
          </cell>
          <cell r="BE17">
            <v>0</v>
          </cell>
          <cell r="BF17">
            <v>-3.0156999999999997E-4</v>
          </cell>
          <cell r="BG17">
            <v>1.1052073</v>
          </cell>
          <cell r="BH17">
            <v>-9.3733E-4</v>
          </cell>
          <cell r="BI17">
            <v>28.130940979999998</v>
          </cell>
          <cell r="BJ17">
            <v>0</v>
          </cell>
          <cell r="BK17">
            <v>0.19936055999999999</v>
          </cell>
          <cell r="BL17">
            <v>-5.7442999999999991E-4</v>
          </cell>
          <cell r="BM17">
            <v>0</v>
          </cell>
          <cell r="BN17">
            <v>0.53776964000000005</v>
          </cell>
        </row>
        <row r="18">
          <cell r="D18" t="str">
            <v>Professional services and subscriptions</v>
          </cell>
          <cell r="BB18">
            <v>0.34331397999999996</v>
          </cell>
          <cell r="BC18">
            <v>2.5576993700000004</v>
          </cell>
          <cell r="BD18">
            <v>0.91843361999999995</v>
          </cell>
          <cell r="BE18">
            <v>0.23152805999999998</v>
          </cell>
          <cell r="BF18">
            <v>0.29776070999999998</v>
          </cell>
          <cell r="BG18">
            <v>1.3452865099999998</v>
          </cell>
          <cell r="BH18">
            <v>13.76732616</v>
          </cell>
          <cell r="BI18">
            <v>7.4012100000000001E-3</v>
          </cell>
          <cell r="BJ18">
            <v>2.1028616199999997</v>
          </cell>
          <cell r="BK18">
            <v>0.60716556999999993</v>
          </cell>
          <cell r="BL18">
            <v>0.91275228000000008</v>
          </cell>
          <cell r="BM18">
            <v>0</v>
          </cell>
          <cell r="BN18">
            <v>10.925852419999998</v>
          </cell>
        </row>
        <row r="19">
          <cell r="D19" t="str">
            <v>Profit / loss on sale of fixed assets</v>
          </cell>
          <cell r="BB19">
            <v>0</v>
          </cell>
          <cell r="BC19">
            <v>0</v>
          </cell>
          <cell r="BD19">
            <v>0</v>
          </cell>
          <cell r="BE19">
            <v>0</v>
          </cell>
          <cell r="BF19">
            <v>0</v>
          </cell>
          <cell r="BG19">
            <v>0</v>
          </cell>
          <cell r="BH19">
            <v>-1.245885E-2</v>
          </cell>
          <cell r="BI19">
            <v>0</v>
          </cell>
          <cell r="BJ19">
            <v>0</v>
          </cell>
          <cell r="BK19">
            <v>-2.7430123000000002</v>
          </cell>
          <cell r="BL19">
            <v>2.3999999999999998E-7</v>
          </cell>
          <cell r="BM19">
            <v>0</v>
          </cell>
          <cell r="BN19">
            <v>0</v>
          </cell>
        </row>
        <row r="20">
          <cell r="D20" t="str">
            <v>Charges from UK Business Support &amp; Corporate Centre</v>
          </cell>
          <cell r="BB20">
            <v>0</v>
          </cell>
          <cell r="BC20">
            <v>0</v>
          </cell>
          <cell r="BD20">
            <v>0</v>
          </cell>
          <cell r="BE20">
            <v>0</v>
          </cell>
          <cell r="BF20">
            <v>0</v>
          </cell>
          <cell r="BG20">
            <v>0</v>
          </cell>
          <cell r="BH20">
            <v>0</v>
          </cell>
          <cell r="BI20">
            <v>0</v>
          </cell>
          <cell r="BJ20">
            <v>0</v>
          </cell>
          <cell r="BK20">
            <v>0</v>
          </cell>
          <cell r="BL20">
            <v>0</v>
          </cell>
          <cell r="BM20">
            <v>0</v>
          </cell>
          <cell r="BN20">
            <v>-34.225264000000003</v>
          </cell>
        </row>
        <row r="21">
          <cell r="D21" t="str">
            <v>Other (See Table 1.7 for full details)</v>
          </cell>
          <cell r="BB21">
            <v>2.1057471300000001</v>
          </cell>
          <cell r="BC21">
            <v>8.933426999999998E-2</v>
          </cell>
          <cell r="BD21">
            <v>1.5044481900000002</v>
          </cell>
          <cell r="BE21">
            <v>-7.4897560000000002E-2</v>
          </cell>
          <cell r="BF21">
            <v>-4.8001328900000004</v>
          </cell>
          <cell r="BG21">
            <v>-1.6559474600000004</v>
          </cell>
          <cell r="BH21">
            <v>-20.024958849999997</v>
          </cell>
          <cell r="BI21">
            <v>1.707127E-2</v>
          </cell>
          <cell r="BJ21">
            <v>0.38994583999999993</v>
          </cell>
          <cell r="BK21">
            <v>4.0447173700000008</v>
          </cell>
          <cell r="BL21">
            <v>47.267281279999992</v>
          </cell>
          <cell r="BM21">
            <v>18.849583460000002</v>
          </cell>
          <cell r="BN21">
            <v>45.455685700000004</v>
          </cell>
        </row>
        <row r="22">
          <cell r="D22" t="str">
            <v>Excluded Services</v>
          </cell>
          <cell r="BB22">
            <v>1.5877220000000001E-2</v>
          </cell>
          <cell r="BC22">
            <v>0.40668105999999998</v>
          </cell>
          <cell r="BD22">
            <v>0.35856832</v>
          </cell>
          <cell r="BE22">
            <v>0</v>
          </cell>
          <cell r="BF22">
            <v>6.6831428599999985</v>
          </cell>
          <cell r="BG22">
            <v>0</v>
          </cell>
          <cell r="BH22">
            <v>0.7026427300000001</v>
          </cell>
          <cell r="BI22">
            <v>0.44660540000000004</v>
          </cell>
          <cell r="BJ22">
            <v>0.31182594000000002</v>
          </cell>
          <cell r="BK22">
            <v>2.3573469999999999</v>
          </cell>
          <cell r="BL22">
            <v>22.83501777</v>
          </cell>
          <cell r="BM22">
            <v>0</v>
          </cell>
          <cell r="BN22">
            <v>0</v>
          </cell>
        </row>
        <row r="23">
          <cell r="D23" t="str">
            <v>Pensions (net of Capitalisation)</v>
          </cell>
          <cell r="BB23">
            <v>0</v>
          </cell>
          <cell r="BC23">
            <v>0</v>
          </cell>
          <cell r="BD23">
            <v>0</v>
          </cell>
          <cell r="BE23">
            <v>0</v>
          </cell>
          <cell r="BF23">
            <v>0</v>
          </cell>
          <cell r="BG23">
            <v>0</v>
          </cell>
          <cell r="BH23">
            <v>0</v>
          </cell>
          <cell r="BI23">
            <v>0</v>
          </cell>
          <cell r="BJ23">
            <v>0</v>
          </cell>
          <cell r="BK23">
            <v>0</v>
          </cell>
          <cell r="BL23">
            <v>0</v>
          </cell>
          <cell r="BM23">
            <v>0</v>
          </cell>
          <cell r="BN23">
            <v>0</v>
          </cell>
        </row>
        <row r="24">
          <cell r="D24" t="str">
            <v>Deficit Repair Payments</v>
          </cell>
          <cell r="BB24">
            <v>0</v>
          </cell>
          <cell r="BC24">
            <v>0</v>
          </cell>
          <cell r="BD24">
            <v>0</v>
          </cell>
          <cell r="BE24">
            <v>0</v>
          </cell>
          <cell r="BF24">
            <v>0</v>
          </cell>
          <cell r="BG24">
            <v>0</v>
          </cell>
          <cell r="BH24">
            <v>0</v>
          </cell>
          <cell r="BI24">
            <v>0</v>
          </cell>
          <cell r="BJ24">
            <v>0</v>
          </cell>
          <cell r="BK24">
            <v>0</v>
          </cell>
          <cell r="BL24">
            <v>0</v>
          </cell>
          <cell r="BM24">
            <v>0</v>
          </cell>
          <cell r="BN24">
            <v>0</v>
          </cell>
        </row>
        <row r="25">
          <cell r="D25" t="str">
            <v>IFI Costs</v>
          </cell>
          <cell r="BB25">
            <v>0</v>
          </cell>
          <cell r="BC25">
            <v>0</v>
          </cell>
          <cell r="BD25">
            <v>0</v>
          </cell>
          <cell r="BE25">
            <v>0</v>
          </cell>
          <cell r="BF25">
            <v>0</v>
          </cell>
          <cell r="BG25">
            <v>0</v>
          </cell>
          <cell r="BH25">
            <v>0</v>
          </cell>
          <cell r="BI25">
            <v>0</v>
          </cell>
          <cell r="BJ25">
            <v>0</v>
          </cell>
          <cell r="BK25">
            <v>0</v>
          </cell>
          <cell r="BL25">
            <v>0</v>
          </cell>
          <cell r="BM25">
            <v>0</v>
          </cell>
          <cell r="BN25">
            <v>0</v>
          </cell>
        </row>
        <row r="26">
          <cell r="D26" t="str">
            <v>Scottish Independent Undertakings Price Differential</v>
          </cell>
          <cell r="BB26">
            <v>0</v>
          </cell>
          <cell r="BC26">
            <v>0</v>
          </cell>
          <cell r="BD26">
            <v>0</v>
          </cell>
          <cell r="BE26">
            <v>0</v>
          </cell>
          <cell r="BF26">
            <v>0</v>
          </cell>
          <cell r="BG26">
            <v>0</v>
          </cell>
          <cell r="BH26">
            <v>0</v>
          </cell>
          <cell r="BI26">
            <v>0</v>
          </cell>
          <cell r="BJ26">
            <v>0</v>
          </cell>
          <cell r="BK26">
            <v>0</v>
          </cell>
          <cell r="BL26">
            <v>0</v>
          </cell>
          <cell r="BM26">
            <v>0</v>
          </cell>
          <cell r="BN26">
            <v>0</v>
          </cell>
        </row>
        <row r="27">
          <cell r="D27" t="str">
            <v>Temporary Physical Disconnection Compensation</v>
          </cell>
          <cell r="BB27">
            <v>0</v>
          </cell>
          <cell r="BC27">
            <v>0</v>
          </cell>
          <cell r="BD27">
            <v>0</v>
          </cell>
          <cell r="BE27">
            <v>0</v>
          </cell>
          <cell r="BF27">
            <v>0</v>
          </cell>
          <cell r="BG27">
            <v>0</v>
          </cell>
          <cell r="BH27">
            <v>0</v>
          </cell>
          <cell r="BI27">
            <v>0</v>
          </cell>
          <cell r="BJ27">
            <v>0</v>
          </cell>
          <cell r="BK27">
            <v>0</v>
          </cell>
          <cell r="BL27">
            <v>0</v>
          </cell>
          <cell r="BM27">
            <v>0</v>
          </cell>
          <cell r="BN27">
            <v>0</v>
          </cell>
        </row>
        <row r="28">
          <cell r="D28" t="str">
            <v>Quarry and Loss Development</v>
          </cell>
          <cell r="BB28">
            <v>0</v>
          </cell>
          <cell r="BC28">
            <v>0</v>
          </cell>
          <cell r="BD28">
            <v>0</v>
          </cell>
          <cell r="BE28">
            <v>0</v>
          </cell>
          <cell r="BF28">
            <v>0</v>
          </cell>
          <cell r="BG28">
            <v>0</v>
          </cell>
          <cell r="BH28">
            <v>0</v>
          </cell>
          <cell r="BI28">
            <v>0</v>
          </cell>
          <cell r="BJ28">
            <v>0</v>
          </cell>
          <cell r="BK28">
            <v>0</v>
          </cell>
          <cell r="BL28">
            <v>0</v>
          </cell>
          <cell r="BM28">
            <v>0</v>
          </cell>
          <cell r="BN28">
            <v>0</v>
          </cell>
        </row>
        <row r="29">
          <cell r="D29" t="str">
            <v>BT 21  CN Teleprotection</v>
          </cell>
          <cell r="BB29">
            <v>0</v>
          </cell>
          <cell r="BC29">
            <v>0</v>
          </cell>
          <cell r="BD29">
            <v>0</v>
          </cell>
          <cell r="BE29">
            <v>0</v>
          </cell>
          <cell r="BF29">
            <v>0</v>
          </cell>
          <cell r="BG29">
            <v>0</v>
          </cell>
          <cell r="BH29">
            <v>0</v>
          </cell>
          <cell r="BI29">
            <v>0</v>
          </cell>
          <cell r="BJ29">
            <v>0</v>
          </cell>
          <cell r="BK29">
            <v>0</v>
          </cell>
          <cell r="BL29">
            <v>0</v>
          </cell>
          <cell r="BM29">
            <v>0</v>
          </cell>
          <cell r="BN29">
            <v>0</v>
          </cell>
        </row>
        <row r="30">
          <cell r="D30" t="str">
            <v>Offshore Transmission Project</v>
          </cell>
          <cell r="BB30">
            <v>0</v>
          </cell>
          <cell r="BC30">
            <v>0</v>
          </cell>
          <cell r="BD30">
            <v>0</v>
          </cell>
          <cell r="BE30">
            <v>0</v>
          </cell>
          <cell r="BF30">
            <v>0</v>
          </cell>
          <cell r="BG30">
            <v>0</v>
          </cell>
          <cell r="BH30">
            <v>0</v>
          </cell>
          <cell r="BI30">
            <v>0</v>
          </cell>
          <cell r="BJ30">
            <v>0</v>
          </cell>
          <cell r="BK30">
            <v>0</v>
          </cell>
          <cell r="BL30">
            <v>0</v>
          </cell>
          <cell r="BM30">
            <v>0</v>
          </cell>
          <cell r="BN30">
            <v>0</v>
          </cell>
        </row>
        <row r="31">
          <cell r="D31" t="str">
            <v>CNI Security</v>
          </cell>
          <cell r="BB31">
            <v>0</v>
          </cell>
          <cell r="BC31">
            <v>0</v>
          </cell>
          <cell r="BD31">
            <v>0</v>
          </cell>
          <cell r="BE31">
            <v>0</v>
          </cell>
          <cell r="BF31">
            <v>0</v>
          </cell>
          <cell r="BG31">
            <v>0</v>
          </cell>
          <cell r="BH31">
            <v>0</v>
          </cell>
          <cell r="BI31">
            <v>0</v>
          </cell>
          <cell r="BJ31">
            <v>0</v>
          </cell>
          <cell r="BK31">
            <v>7.0000000000000007E-2</v>
          </cell>
          <cell r="BL31">
            <v>0</v>
          </cell>
          <cell r="BM31">
            <v>0</v>
          </cell>
          <cell r="BN31">
            <v>0</v>
          </cell>
        </row>
        <row r="32">
          <cell r="D32" t="str">
            <v>Network Rates</v>
          </cell>
          <cell r="BB32">
            <v>0</v>
          </cell>
          <cell r="BC32">
            <v>0</v>
          </cell>
          <cell r="BD32">
            <v>0</v>
          </cell>
          <cell r="BE32">
            <v>0</v>
          </cell>
          <cell r="BF32">
            <v>0</v>
          </cell>
          <cell r="BG32">
            <v>0</v>
          </cell>
          <cell r="BH32">
            <v>0</v>
          </cell>
          <cell r="BI32">
            <v>0</v>
          </cell>
          <cell r="BJ32">
            <v>0</v>
          </cell>
          <cell r="BK32">
            <v>2.9533153999999997</v>
          </cell>
          <cell r="BL32">
            <v>0</v>
          </cell>
          <cell r="BM32">
            <v>0</v>
          </cell>
          <cell r="BN32">
            <v>0</v>
          </cell>
        </row>
        <row r="33">
          <cell r="D33" t="str">
            <v>Transmission Licence Fee</v>
          </cell>
          <cell r="BB33">
            <v>0</v>
          </cell>
          <cell r="BC33">
            <v>0</v>
          </cell>
          <cell r="BD33">
            <v>0</v>
          </cell>
          <cell r="BE33">
            <v>28.027000000000001</v>
          </cell>
          <cell r="BF33">
            <v>0</v>
          </cell>
          <cell r="BG33">
            <v>0</v>
          </cell>
          <cell r="BH33">
            <v>0</v>
          </cell>
          <cell r="BI33">
            <v>0</v>
          </cell>
          <cell r="BJ33">
            <v>0</v>
          </cell>
          <cell r="BK33">
            <v>0</v>
          </cell>
          <cell r="BL33">
            <v>0</v>
          </cell>
          <cell r="BM33">
            <v>0</v>
          </cell>
          <cell r="BN33">
            <v>0</v>
          </cell>
        </row>
        <row r="34">
          <cell r="D34" t="str">
            <v>Xoserve</v>
          </cell>
          <cell r="BB34">
            <v>0</v>
          </cell>
          <cell r="BC34">
            <v>0</v>
          </cell>
          <cell r="BD34">
            <v>0</v>
          </cell>
          <cell r="BE34">
            <v>0</v>
          </cell>
          <cell r="BF34">
            <v>0</v>
          </cell>
          <cell r="BG34">
            <v>0</v>
          </cell>
          <cell r="BH34">
            <v>0</v>
          </cell>
          <cell r="BI34">
            <v>0</v>
          </cell>
          <cell r="BJ34">
            <v>0</v>
          </cell>
          <cell r="BK34">
            <v>0</v>
          </cell>
          <cell r="BL34">
            <v>0</v>
          </cell>
          <cell r="BM34">
            <v>0</v>
          </cell>
          <cell r="BN34">
            <v>0</v>
          </cell>
        </row>
        <row r="35">
          <cell r="D35" t="str">
            <v>Quasi Capex</v>
          </cell>
          <cell r="BB35">
            <v>0</v>
          </cell>
          <cell r="BC35">
            <v>0</v>
          </cell>
          <cell r="BD35">
            <v>0</v>
          </cell>
          <cell r="BE35">
            <v>0</v>
          </cell>
          <cell r="BF35">
            <v>0</v>
          </cell>
          <cell r="BG35">
            <v>0</v>
          </cell>
          <cell r="BH35">
            <v>0</v>
          </cell>
          <cell r="BI35">
            <v>0</v>
          </cell>
          <cell r="BJ35">
            <v>0</v>
          </cell>
          <cell r="BK35">
            <v>0</v>
          </cell>
          <cell r="BL35">
            <v>0</v>
          </cell>
          <cell r="BM35">
            <v>0</v>
          </cell>
          <cell r="BN35">
            <v>0</v>
          </cell>
        </row>
        <row r="36">
          <cell r="D36" t="str">
            <v>Cross Border Trading</v>
          </cell>
          <cell r="BB36">
            <v>0</v>
          </cell>
          <cell r="BC36">
            <v>0</v>
          </cell>
          <cell r="BD36">
            <v>0</v>
          </cell>
          <cell r="BE36">
            <v>0</v>
          </cell>
          <cell r="BF36">
            <v>0</v>
          </cell>
          <cell r="BG36">
            <v>0</v>
          </cell>
          <cell r="BH36">
            <v>0</v>
          </cell>
          <cell r="BI36">
            <v>0</v>
          </cell>
          <cell r="BJ36">
            <v>0</v>
          </cell>
          <cell r="BK36">
            <v>0</v>
          </cell>
          <cell r="BL36">
            <v>0</v>
          </cell>
          <cell r="BM36">
            <v>0</v>
          </cell>
          <cell r="BN36">
            <v>0</v>
          </cell>
        </row>
        <row r="37">
          <cell r="D37" t="str">
            <v>Depreciation</v>
          </cell>
          <cell r="BB37">
            <v>2E-8</v>
          </cell>
          <cell r="BC37">
            <v>8.4940999999999999E-4</v>
          </cell>
          <cell r="BD37">
            <v>0</v>
          </cell>
          <cell r="BE37">
            <v>0</v>
          </cell>
          <cell r="BF37">
            <v>0</v>
          </cell>
          <cell r="BG37">
            <v>0</v>
          </cell>
          <cell r="BH37">
            <v>-8.8000000000001272E-5</v>
          </cell>
          <cell r="BI37">
            <v>8.7999999999999998E-5</v>
          </cell>
          <cell r="BJ37">
            <v>0</v>
          </cell>
          <cell r="BK37">
            <v>7.2330502299999999</v>
          </cell>
          <cell r="BL37">
            <v>23.696240029999998</v>
          </cell>
          <cell r="BM37">
            <v>0</v>
          </cell>
          <cell r="BN37">
            <v>5.3226999999999994E-4</v>
          </cell>
        </row>
        <row r="38">
          <cell r="D38" t="str">
            <v>Amortisation</v>
          </cell>
          <cell r="BB38">
            <v>0</v>
          </cell>
          <cell r="BC38">
            <v>0</v>
          </cell>
          <cell r="BD38">
            <v>0</v>
          </cell>
          <cell r="BE38">
            <v>0</v>
          </cell>
          <cell r="BF38">
            <v>0</v>
          </cell>
          <cell r="BG38">
            <v>0</v>
          </cell>
          <cell r="BH38">
            <v>0</v>
          </cell>
          <cell r="BI38">
            <v>0</v>
          </cell>
          <cell r="BJ38">
            <v>0</v>
          </cell>
          <cell r="BK38">
            <v>0</v>
          </cell>
          <cell r="BL38">
            <v>29.167272100000002</v>
          </cell>
          <cell r="BM38">
            <v>0</v>
          </cell>
          <cell r="BN38">
            <v>0</v>
          </cell>
        </row>
        <row r="39">
          <cell r="D39" t="str">
            <v>Accounting Costs (1.3)</v>
          </cell>
          <cell r="BB39">
            <v>5.6270476800000004</v>
          </cell>
          <cell r="BC39">
            <v>6.1759434300000002</v>
          </cell>
          <cell r="BD39">
            <v>6.8706491399999994</v>
          </cell>
          <cell r="BE39">
            <v>29.216903640000002</v>
          </cell>
          <cell r="BF39">
            <v>16.523463899999999</v>
          </cell>
          <cell r="BG39">
            <v>20.139132370000006</v>
          </cell>
          <cell r="BH39">
            <v>17.14752726</v>
          </cell>
          <cell r="BI39">
            <v>28.938847549999995</v>
          </cell>
          <cell r="BJ39">
            <v>5.9623527300000001</v>
          </cell>
          <cell r="BK39">
            <v>74.340677090000014</v>
          </cell>
          <cell r="BL39">
            <v>166.09743902999995</v>
          </cell>
          <cell r="BM39">
            <v>18.849583460000002</v>
          </cell>
          <cell r="BN39">
            <v>62.16877985</v>
          </cell>
        </row>
        <row r="40">
          <cell r="D40" t="str">
            <v>BSIS</v>
          </cell>
          <cell r="BB40">
            <v>0</v>
          </cell>
          <cell r="BC40">
            <v>0</v>
          </cell>
          <cell r="BD40">
            <v>0</v>
          </cell>
          <cell r="BE40">
            <v>0</v>
          </cell>
          <cell r="BF40">
            <v>0</v>
          </cell>
          <cell r="BG40">
            <v>0</v>
          </cell>
          <cell r="BH40">
            <v>0</v>
          </cell>
          <cell r="BI40">
            <v>0</v>
          </cell>
          <cell r="BJ40">
            <v>0</v>
          </cell>
          <cell r="BK40">
            <v>0</v>
          </cell>
          <cell r="BL40">
            <v>0</v>
          </cell>
          <cell r="BM40">
            <v>0</v>
          </cell>
          <cell r="BN40">
            <v>0</v>
          </cell>
        </row>
        <row r="41">
          <cell r="D41" t="str">
            <v>Capitalised Interest</v>
          </cell>
          <cell r="BB41">
            <v>0</v>
          </cell>
          <cell r="BC41">
            <v>0</v>
          </cell>
          <cell r="BD41">
            <v>0</v>
          </cell>
          <cell r="BE41">
            <v>0</v>
          </cell>
          <cell r="BF41">
            <v>0</v>
          </cell>
          <cell r="BG41">
            <v>0</v>
          </cell>
          <cell r="BH41">
            <v>0</v>
          </cell>
          <cell r="BI41">
            <v>0</v>
          </cell>
          <cell r="BJ41">
            <v>0</v>
          </cell>
          <cell r="BK41">
            <v>0</v>
          </cell>
          <cell r="BL41">
            <v>0</v>
          </cell>
          <cell r="BM41">
            <v>0</v>
          </cell>
          <cell r="BN41">
            <v>0</v>
          </cell>
        </row>
        <row r="42">
          <cell r="D42" t="str">
            <v>Interest</v>
          </cell>
          <cell r="BB42">
            <v>0</v>
          </cell>
          <cell r="BC42">
            <v>0</v>
          </cell>
          <cell r="BD42">
            <v>0</v>
          </cell>
          <cell r="BE42">
            <v>0</v>
          </cell>
          <cell r="BF42">
            <v>0</v>
          </cell>
          <cell r="BG42">
            <v>0</v>
          </cell>
          <cell r="BH42">
            <v>0</v>
          </cell>
          <cell r="BI42">
            <v>0</v>
          </cell>
          <cell r="BJ42">
            <v>0</v>
          </cell>
          <cell r="BK42">
            <v>0</v>
          </cell>
          <cell r="BL42">
            <v>0</v>
          </cell>
          <cell r="BM42">
            <v>0</v>
          </cell>
          <cell r="BN42">
            <v>0</v>
          </cell>
        </row>
        <row r="43">
          <cell r="D43" t="str">
            <v>Dividends</v>
          </cell>
          <cell r="BB43">
            <v>0</v>
          </cell>
          <cell r="BC43">
            <v>0</v>
          </cell>
          <cell r="BD43">
            <v>0</v>
          </cell>
          <cell r="BE43">
            <v>0</v>
          </cell>
          <cell r="BF43">
            <v>0</v>
          </cell>
          <cell r="BG43">
            <v>0</v>
          </cell>
          <cell r="BH43">
            <v>0</v>
          </cell>
          <cell r="BI43">
            <v>0</v>
          </cell>
          <cell r="BJ43">
            <v>0</v>
          </cell>
          <cell r="BK43">
            <v>0</v>
          </cell>
          <cell r="BL43">
            <v>0</v>
          </cell>
          <cell r="BM43">
            <v>0</v>
          </cell>
          <cell r="BN43">
            <v>0</v>
          </cell>
        </row>
        <row r="44">
          <cell r="D44" t="str">
            <v>Total Accounting Costs</v>
          </cell>
          <cell r="BB44">
            <v>5.6270476800000004</v>
          </cell>
          <cell r="BC44">
            <v>6.1759434300000002</v>
          </cell>
          <cell r="BD44">
            <v>6.8706491399999994</v>
          </cell>
          <cell r="BE44">
            <v>29.216903640000002</v>
          </cell>
          <cell r="BF44">
            <v>16.523463899999999</v>
          </cell>
          <cell r="BG44">
            <v>20.139132370000006</v>
          </cell>
          <cell r="BH44">
            <v>17.14752726</v>
          </cell>
          <cell r="BI44">
            <v>28.938847549999995</v>
          </cell>
          <cell r="BJ44">
            <v>5.9623527300000001</v>
          </cell>
          <cell r="BK44">
            <v>74.340677090000014</v>
          </cell>
          <cell r="BL44">
            <v>166.09743902999995</v>
          </cell>
          <cell r="BM44">
            <v>18.849583460000002</v>
          </cell>
          <cell r="BN44">
            <v>62.16877985</v>
          </cell>
        </row>
        <row r="45">
          <cell r="BB45">
            <v>5.6270476799999987</v>
          </cell>
          <cell r="BC45">
            <v>6.1759434300000002</v>
          </cell>
          <cell r="BD45">
            <v>6.8706491400000003</v>
          </cell>
          <cell r="BE45">
            <v>29.216903640000002</v>
          </cell>
          <cell r="BF45">
            <v>16.523463899999999</v>
          </cell>
          <cell r="BG45">
            <v>20.139132370000002</v>
          </cell>
          <cell r="BH45">
            <v>17.147527259999997</v>
          </cell>
          <cell r="BI45">
            <v>28.938847549999998</v>
          </cell>
          <cell r="BJ45">
            <v>5.9623527300000001</v>
          </cell>
          <cell r="BK45">
            <v>74.340677090000014</v>
          </cell>
          <cell r="BL45">
            <v>166.09743902999992</v>
          </cell>
          <cell r="BM45">
            <v>18.849583460000002</v>
          </cell>
          <cell r="BN45">
            <v>62.168779849999964</v>
          </cell>
        </row>
        <row r="660">
          <cell r="BB660" t="str">
            <v>Communications</v>
          </cell>
          <cell r="BC660" t="str">
            <v>Legal</v>
          </cell>
          <cell r="BD660" t="str">
            <v>Safety Health Environment</v>
          </cell>
          <cell r="BE660" t="str">
            <v>Regulation</v>
          </cell>
          <cell r="BF660" t="str">
            <v>Supply Chain Management</v>
          </cell>
          <cell r="BG660" t="str">
            <v>Human Resources</v>
          </cell>
          <cell r="BH660" t="str">
            <v>Shared Services Finance</v>
          </cell>
          <cell r="BI660" t="str">
            <v>Insurance</v>
          </cell>
          <cell r="BJ660" t="str">
            <v>Audit</v>
          </cell>
          <cell r="BK660" t="str">
            <v>Property</v>
          </cell>
          <cell r="BL660" t="str">
            <v>IS</v>
          </cell>
          <cell r="BM660" t="str">
            <v>Operational Telecoms</v>
          </cell>
          <cell r="BN660" t="str">
            <v>Corporate Centre</v>
          </cell>
        </row>
        <row r="661">
          <cell r="BA661" t="str">
            <v>ETO</v>
          </cell>
          <cell r="BB661">
            <v>1.31267175</v>
          </cell>
          <cell r="BC661">
            <v>1.60702419</v>
          </cell>
          <cell r="BD661">
            <v>2.0250206999999998</v>
          </cell>
          <cell r="BE661">
            <v>16.08862714</v>
          </cell>
          <cell r="BF661">
            <v>3.2260117699999999</v>
          </cell>
          <cell r="BG661">
            <v>7.7301954900000016</v>
          </cell>
          <cell r="BH661">
            <v>3.7017439599999999</v>
          </cell>
          <cell r="BI661">
            <v>7.63393166</v>
          </cell>
          <cell r="BJ661">
            <v>3.3555028599999996</v>
          </cell>
          <cell r="BK661">
            <v>19.234971429999998</v>
          </cell>
          <cell r="BL661">
            <v>28.342966153000003</v>
          </cell>
          <cell r="BM661">
            <v>17.907104286999999</v>
          </cell>
          <cell r="BN661">
            <v>0</v>
          </cell>
        </row>
        <row r="662">
          <cell r="BA662" t="str">
            <v>ESO</v>
          </cell>
          <cell r="BB662">
            <v>0.31782765000000002</v>
          </cell>
          <cell r="BC662">
            <v>0.38909706999999999</v>
          </cell>
          <cell r="BD662">
            <v>0.49030351999999999</v>
          </cell>
          <cell r="BE662">
            <v>8.9030720000000008E-2</v>
          </cell>
          <cell r="BF662">
            <v>0.49832510999999996</v>
          </cell>
          <cell r="BG662">
            <v>0.64631880999999991</v>
          </cell>
          <cell r="BH662">
            <v>0.8962763199999999</v>
          </cell>
          <cell r="BI662">
            <v>1.8483483000000001</v>
          </cell>
          <cell r="BJ662">
            <v>0.36734412</v>
          </cell>
          <cell r="BK662">
            <v>6.7328984299999997</v>
          </cell>
          <cell r="BL662">
            <v>28.112772576999998</v>
          </cell>
          <cell r="BM662">
            <v>0.94247917300000017</v>
          </cell>
          <cell r="BN662">
            <v>0</v>
          </cell>
        </row>
        <row r="663">
          <cell r="BA663" t="str">
            <v>GTO</v>
          </cell>
          <cell r="BB663">
            <v>0.39184230999999997</v>
          </cell>
          <cell r="BC663">
            <v>0.48805913000000001</v>
          </cell>
          <cell r="BD663">
            <v>0.60448379000000008</v>
          </cell>
          <cell r="BE663">
            <v>12.413142949999999</v>
          </cell>
          <cell r="BF663">
            <v>0.76737410000000006</v>
          </cell>
          <cell r="BG663">
            <v>1.1703404799999999</v>
          </cell>
          <cell r="BH663">
            <v>1.62543807</v>
          </cell>
          <cell r="BI663">
            <v>3.6131966699999998</v>
          </cell>
          <cell r="BJ663">
            <v>0.45289001000000001</v>
          </cell>
          <cell r="BK663">
            <v>5.8976724400000009</v>
          </cell>
          <cell r="BL663">
            <v>4.9534510099999993</v>
          </cell>
          <cell r="BM663">
            <v>0</v>
          </cell>
          <cell r="BN66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NGGT_TO"/>
      <sheetName val="NGGT_SO"/>
      <sheetName val="Input"/>
      <sheetName val="Output"/>
      <sheetName val="PC_POut"/>
      <sheetName val="Ratios"/>
      <sheetName val="PostTaxRev"/>
      <sheetName val="P&amp;L"/>
      <sheetName val="BS"/>
      <sheetName val="CF"/>
      <sheetName val="Depn"/>
      <sheetName val="RealRAV"/>
      <sheetName val="NominalRAV"/>
      <sheetName val="EntryRevDriver"/>
      <sheetName val="ExitRevDriver"/>
      <sheetName val="Notes"/>
    </sheetNames>
    <sheetDataSet>
      <sheetData sheetId="0"/>
      <sheetData sheetId="1">
        <row r="24">
          <cell r="B24">
            <v>1</v>
          </cell>
        </row>
      </sheetData>
      <sheetData sheetId="2"/>
      <sheetData sheetId="3"/>
      <sheetData sheetId="4" refreshError="1">
        <row r="4">
          <cell r="E4">
            <v>0</v>
          </cell>
        </row>
        <row r="7">
          <cell r="E7">
            <v>38442</v>
          </cell>
        </row>
        <row r="13">
          <cell r="E13">
            <v>1</v>
          </cell>
          <cell r="F13">
            <v>1.026</v>
          </cell>
          <cell r="G13">
            <v>1.026</v>
          </cell>
          <cell r="H13">
            <v>1.026</v>
          </cell>
          <cell r="I13">
            <v>1.026</v>
          </cell>
          <cell r="J13">
            <v>1.026</v>
          </cell>
          <cell r="K13">
            <v>1.026</v>
          </cell>
          <cell r="L13">
            <v>1.026</v>
          </cell>
          <cell r="M13">
            <v>1.026</v>
          </cell>
          <cell r="N13">
            <v>1.026</v>
          </cell>
          <cell r="O13">
            <v>1.026</v>
          </cell>
          <cell r="P13">
            <v>1.026</v>
          </cell>
          <cell r="Q13">
            <v>1.026</v>
          </cell>
          <cell r="R13">
            <v>1.026</v>
          </cell>
          <cell r="S13">
            <v>1.026</v>
          </cell>
          <cell r="T13">
            <v>1.026</v>
          </cell>
          <cell r="U13">
            <v>1.026</v>
          </cell>
          <cell r="V13">
            <v>1.026</v>
          </cell>
          <cell r="W13">
            <v>1.026</v>
          </cell>
          <cell r="X13">
            <v>1.026</v>
          </cell>
          <cell r="Y13">
            <v>1.026</v>
          </cell>
          <cell r="Z13">
            <v>1.026</v>
          </cell>
          <cell r="AA13">
            <v>1.026</v>
          </cell>
          <cell r="AB13">
            <v>1.026</v>
          </cell>
          <cell r="AC13">
            <v>1.026</v>
          </cell>
          <cell r="AD13">
            <v>1.026</v>
          </cell>
          <cell r="AE13">
            <v>1.026</v>
          </cell>
          <cell r="AF13">
            <v>1.026</v>
          </cell>
          <cell r="AG13">
            <v>1.026</v>
          </cell>
          <cell r="AH13">
            <v>1.026</v>
          </cell>
          <cell r="AI13">
            <v>1.026</v>
          </cell>
          <cell r="AJ13">
            <v>1.026</v>
          </cell>
          <cell r="AK13">
            <v>1.026</v>
          </cell>
          <cell r="AL13">
            <v>1.026</v>
          </cell>
          <cell r="AM13">
            <v>1.026</v>
          </cell>
          <cell r="AN13">
            <v>1.026</v>
          </cell>
          <cell r="AO13">
            <v>1.026</v>
          </cell>
        </row>
        <row r="18">
          <cell r="E18">
            <v>1</v>
          </cell>
          <cell r="F18">
            <v>1.026</v>
          </cell>
          <cell r="G18">
            <v>1.0526759999999999</v>
          </cell>
          <cell r="H18">
            <v>1.0800455760000001</v>
          </cell>
          <cell r="I18">
            <v>1.1081267609760002</v>
          </cell>
          <cell r="J18">
            <v>1.1369380567613763</v>
          </cell>
          <cell r="K18">
            <v>1.1664984462371719</v>
          </cell>
          <cell r="L18">
            <v>1.1968274058393384</v>
          </cell>
          <cell r="M18">
            <v>1.227944918391161</v>
          </cell>
          <cell r="N18">
            <v>1.2598714862693314</v>
          </cell>
          <cell r="O18">
            <v>1.292628144912334</v>
          </cell>
          <cell r="P18">
            <v>1.3262364766800547</v>
          </cell>
          <cell r="Q18">
            <v>1.3607186250737364</v>
          </cell>
          <cell r="R18">
            <v>1.3960973093256535</v>
          </cell>
          <cell r="S18">
            <v>1.4323958393681206</v>
          </cell>
          <cell r="T18">
            <v>1.4696381311916917</v>
          </cell>
          <cell r="U18">
            <v>1.5078487226026758</v>
          </cell>
          <cell r="V18">
            <v>1.5470527893903454</v>
          </cell>
          <cell r="W18">
            <v>1.5872761619144944</v>
          </cell>
          <cell r="X18">
            <v>1.6285453421242715</v>
          </cell>
          <cell r="Y18">
            <v>1.6708875210195024</v>
          </cell>
          <cell r="Z18">
            <v>1.7143305965660096</v>
          </cell>
          <cell r="AA18">
            <v>1.758903192076726</v>
          </cell>
          <cell r="AB18">
            <v>1.804634675070721</v>
          </cell>
          <cell r="AC18">
            <v>1.8515551766225595</v>
          </cell>
          <cell r="AD18">
            <v>1.8996956112147463</v>
          </cell>
          <cell r="AE18">
            <v>1.9490876971063298</v>
          </cell>
          <cell r="AF18">
            <v>1.9997639772310942</v>
          </cell>
          <cell r="AG18">
            <v>2.0517578406391026</v>
          </cell>
          <cell r="AH18">
            <v>2.1051035444957193</v>
          </cell>
          <cell r="AI18">
            <v>2.1598362366526085</v>
          </cell>
          <cell r="AJ18">
            <v>2.215991978805576</v>
          </cell>
          <cell r="AK18">
            <v>2.2736077702545212</v>
          </cell>
          <cell r="AL18">
            <v>2.3327215722811387</v>
          </cell>
          <cell r="AM18">
            <v>2.3933723331604484</v>
          </cell>
          <cell r="AN18">
            <v>2.4556000138226204</v>
          </cell>
          <cell r="AO18">
            <v>2.5194456141820085</v>
          </cell>
        </row>
        <row r="19">
          <cell r="E19" t="str">
            <v>All prices are £m in Nominal terms</v>
          </cell>
        </row>
        <row r="37">
          <cell r="E37">
            <v>0.04</v>
          </cell>
        </row>
        <row r="38">
          <cell r="E38">
            <v>0.06</v>
          </cell>
        </row>
        <row r="40">
          <cell r="E40">
            <v>0.25</v>
          </cell>
        </row>
        <row r="41">
          <cell r="E41">
            <v>0.03</v>
          </cell>
        </row>
        <row r="153">
          <cell r="E153">
            <v>45</v>
          </cell>
        </row>
        <row r="154">
          <cell r="E154">
            <v>20</v>
          </cell>
        </row>
        <row r="289">
          <cell r="G289">
            <v>0</v>
          </cell>
          <cell r="H289">
            <v>0</v>
          </cell>
          <cell r="I289">
            <v>0</v>
          </cell>
          <cell r="J289">
            <v>0</v>
          </cell>
          <cell r="K289">
            <v>300</v>
          </cell>
          <cell r="L289">
            <v>0</v>
          </cell>
        </row>
        <row r="290">
          <cell r="G290">
            <v>0</v>
          </cell>
          <cell r="H290">
            <v>0</v>
          </cell>
          <cell r="I290">
            <v>0</v>
          </cell>
          <cell r="J290">
            <v>0</v>
          </cell>
          <cell r="K290">
            <v>0</v>
          </cell>
          <cell r="L290">
            <v>0</v>
          </cell>
        </row>
        <row r="291">
          <cell r="G291">
            <v>0</v>
          </cell>
          <cell r="H291">
            <v>0</v>
          </cell>
          <cell r="I291">
            <v>0</v>
          </cell>
          <cell r="J291">
            <v>0</v>
          </cell>
          <cell r="K291">
            <v>0</v>
          </cell>
          <cell r="L291">
            <v>0</v>
          </cell>
        </row>
        <row r="292">
          <cell r="G292">
            <v>0</v>
          </cell>
          <cell r="H292">
            <v>0</v>
          </cell>
          <cell r="I292">
            <v>0</v>
          </cell>
          <cell r="J292">
            <v>0</v>
          </cell>
          <cell r="K292">
            <v>0</v>
          </cell>
          <cell r="L292">
            <v>0</v>
          </cell>
        </row>
        <row r="293">
          <cell r="G293">
            <v>0</v>
          </cell>
          <cell r="H293">
            <v>0</v>
          </cell>
          <cell r="I293">
            <v>0</v>
          </cell>
          <cell r="J293">
            <v>0</v>
          </cell>
          <cell r="K293">
            <v>0</v>
          </cell>
          <cell r="L293">
            <v>0</v>
          </cell>
        </row>
        <row r="294">
          <cell r="G294">
            <v>0</v>
          </cell>
          <cell r="H294">
            <v>0</v>
          </cell>
          <cell r="I294">
            <v>0</v>
          </cell>
          <cell r="J294">
            <v>0</v>
          </cell>
          <cell r="K294">
            <v>0</v>
          </cell>
          <cell r="L294">
            <v>0</v>
          </cell>
        </row>
        <row r="295">
          <cell r="G295">
            <v>0</v>
          </cell>
          <cell r="H295">
            <v>0</v>
          </cell>
          <cell r="I295">
            <v>0</v>
          </cell>
          <cell r="J295">
            <v>0</v>
          </cell>
          <cell r="K295">
            <v>0</v>
          </cell>
          <cell r="L295">
            <v>0</v>
          </cell>
        </row>
        <row r="296">
          <cell r="G296">
            <v>0</v>
          </cell>
          <cell r="H296">
            <v>0</v>
          </cell>
          <cell r="I296">
            <v>0</v>
          </cell>
          <cell r="J296">
            <v>0</v>
          </cell>
          <cell r="K296">
            <v>0</v>
          </cell>
          <cell r="L296">
            <v>0</v>
          </cell>
        </row>
        <row r="297">
          <cell r="G297">
            <v>0</v>
          </cell>
          <cell r="H297">
            <v>0</v>
          </cell>
          <cell r="I297">
            <v>0</v>
          </cell>
          <cell r="J297">
            <v>0</v>
          </cell>
          <cell r="K297">
            <v>0</v>
          </cell>
          <cell r="L297">
            <v>400</v>
          </cell>
        </row>
        <row r="298">
          <cell r="G298">
            <v>0</v>
          </cell>
          <cell r="H298">
            <v>0</v>
          </cell>
          <cell r="I298">
            <v>0</v>
          </cell>
          <cell r="J298">
            <v>0</v>
          </cell>
          <cell r="K298">
            <v>0</v>
          </cell>
          <cell r="L298">
            <v>0</v>
          </cell>
        </row>
        <row r="299">
          <cell r="G299">
            <v>0</v>
          </cell>
          <cell r="H299">
            <v>0</v>
          </cell>
          <cell r="I299">
            <v>0</v>
          </cell>
          <cell r="J299">
            <v>0</v>
          </cell>
          <cell r="K299">
            <v>0</v>
          </cell>
          <cell r="L299">
            <v>0</v>
          </cell>
        </row>
        <row r="300">
          <cell r="G300">
            <v>0</v>
          </cell>
          <cell r="H300">
            <v>0</v>
          </cell>
          <cell r="I300">
            <v>0</v>
          </cell>
          <cell r="J300">
            <v>0</v>
          </cell>
          <cell r="K300">
            <v>0</v>
          </cell>
          <cell r="L300">
            <v>0</v>
          </cell>
        </row>
        <row r="301">
          <cell r="G301">
            <v>0</v>
          </cell>
          <cell r="H301">
            <v>0</v>
          </cell>
          <cell r="I301">
            <v>0</v>
          </cell>
          <cell r="J301">
            <v>0</v>
          </cell>
          <cell r="K301">
            <v>0</v>
          </cell>
          <cell r="L301">
            <v>0</v>
          </cell>
        </row>
        <row r="302">
          <cell r="G302">
            <v>0</v>
          </cell>
          <cell r="H302">
            <v>0</v>
          </cell>
          <cell r="I302">
            <v>0</v>
          </cell>
          <cell r="J302">
            <v>0</v>
          </cell>
          <cell r="K302">
            <v>0</v>
          </cell>
          <cell r="L302">
            <v>0</v>
          </cell>
        </row>
        <row r="303">
          <cell r="G303">
            <v>0</v>
          </cell>
          <cell r="H303">
            <v>0</v>
          </cell>
          <cell r="I303">
            <v>0</v>
          </cell>
          <cell r="J303">
            <v>0</v>
          </cell>
          <cell r="K303">
            <v>0</v>
          </cell>
          <cell r="L303">
            <v>0</v>
          </cell>
        </row>
        <row r="304">
          <cell r="G304">
            <v>0</v>
          </cell>
          <cell r="H304">
            <v>0</v>
          </cell>
          <cell r="I304">
            <v>0</v>
          </cell>
          <cell r="J304">
            <v>0</v>
          </cell>
          <cell r="K304">
            <v>0</v>
          </cell>
          <cell r="L304">
            <v>0</v>
          </cell>
        </row>
        <row r="305">
          <cell r="G305">
            <v>0</v>
          </cell>
          <cell r="H305">
            <v>0</v>
          </cell>
          <cell r="I305">
            <v>0</v>
          </cell>
          <cell r="J305">
            <v>0</v>
          </cell>
          <cell r="K305">
            <v>0</v>
          </cell>
          <cell r="L305">
            <v>0</v>
          </cell>
        </row>
        <row r="306">
          <cell r="G306">
            <v>650</v>
          </cell>
          <cell r="H306">
            <v>0</v>
          </cell>
          <cell r="I306">
            <v>0</v>
          </cell>
          <cell r="J306">
            <v>0</v>
          </cell>
          <cell r="K306">
            <v>0</v>
          </cell>
          <cell r="L306">
            <v>0</v>
          </cell>
        </row>
        <row r="307">
          <cell r="G307">
            <v>0</v>
          </cell>
          <cell r="H307">
            <v>0</v>
          </cell>
          <cell r="I307">
            <v>0</v>
          </cell>
          <cell r="J307">
            <v>0</v>
          </cell>
          <cell r="K307">
            <v>0</v>
          </cell>
          <cell r="L307">
            <v>0</v>
          </cell>
        </row>
        <row r="308">
          <cell r="G308">
            <v>0</v>
          </cell>
          <cell r="H308">
            <v>0</v>
          </cell>
          <cell r="I308">
            <v>0</v>
          </cell>
          <cell r="J308">
            <v>0</v>
          </cell>
          <cell r="K308">
            <v>0</v>
          </cell>
          <cell r="L308">
            <v>0</v>
          </cell>
        </row>
        <row r="309">
          <cell r="G309">
            <v>0</v>
          </cell>
          <cell r="H309">
            <v>0</v>
          </cell>
          <cell r="I309">
            <v>0</v>
          </cell>
          <cell r="J309">
            <v>0</v>
          </cell>
          <cell r="K309">
            <v>0</v>
          </cell>
          <cell r="L309">
            <v>0</v>
          </cell>
        </row>
        <row r="310">
          <cell r="G310">
            <v>0</v>
          </cell>
          <cell r="H310">
            <v>0</v>
          </cell>
          <cell r="I310">
            <v>0</v>
          </cell>
          <cell r="J310">
            <v>0</v>
          </cell>
          <cell r="K310">
            <v>0</v>
          </cell>
          <cell r="L310">
            <v>0</v>
          </cell>
        </row>
        <row r="311">
          <cell r="G311">
            <v>0</v>
          </cell>
          <cell r="H311">
            <v>0</v>
          </cell>
          <cell r="I311">
            <v>0</v>
          </cell>
          <cell r="J311">
            <v>0</v>
          </cell>
          <cell r="K311">
            <v>0</v>
          </cell>
          <cell r="L311">
            <v>0</v>
          </cell>
        </row>
        <row r="312">
          <cell r="G312">
            <v>0</v>
          </cell>
          <cell r="H312">
            <v>0</v>
          </cell>
          <cell r="I312">
            <v>0</v>
          </cell>
          <cell r="J312">
            <v>0</v>
          </cell>
          <cell r="K312">
            <v>0</v>
          </cell>
          <cell r="L312">
            <v>0</v>
          </cell>
        </row>
        <row r="313">
          <cell r="G313">
            <v>0</v>
          </cell>
          <cell r="H313">
            <v>0</v>
          </cell>
          <cell r="I313">
            <v>0</v>
          </cell>
          <cell r="J313">
            <v>0</v>
          </cell>
          <cell r="K313">
            <v>0</v>
          </cell>
          <cell r="L313">
            <v>0</v>
          </cell>
        </row>
        <row r="316">
          <cell r="C316" t="str">
            <v>Capacity Range (mscmd)</v>
          </cell>
          <cell r="E316">
            <v>0</v>
          </cell>
          <cell r="F316">
            <v>1</v>
          </cell>
          <cell r="G316">
            <v>50</v>
          </cell>
          <cell r="H316">
            <v>250</v>
          </cell>
          <cell r="I316">
            <v>750</v>
          </cell>
        </row>
        <row r="317">
          <cell r="C317" t="str">
            <v>Easington</v>
          </cell>
          <cell r="E317">
            <v>0</v>
          </cell>
          <cell r="F317">
            <v>27.360289855072466</v>
          </cell>
          <cell r="G317">
            <v>25.684637681159415</v>
          </cell>
          <cell r="H317">
            <v>59.964672260983377</v>
          </cell>
          <cell r="I317">
            <v>38.186637634427598</v>
          </cell>
        </row>
        <row r="318">
          <cell r="C318" t="str">
            <v>Bacton</v>
          </cell>
          <cell r="E318">
            <v>0</v>
          </cell>
          <cell r="F318">
            <v>62.702608695652174</v>
          </cell>
          <cell r="G318">
            <v>52.230810841739142</v>
          </cell>
          <cell r="H318">
            <v>86.928749735777316</v>
          </cell>
          <cell r="I318">
            <v>58.152060080776465</v>
          </cell>
        </row>
        <row r="319">
          <cell r="C319" t="str">
            <v>Isle of Grain</v>
          </cell>
          <cell r="E319">
            <v>0</v>
          </cell>
          <cell r="F319">
            <v>34.707101449275363</v>
          </cell>
          <cell r="G319">
            <v>30.820398550724644</v>
          </cell>
          <cell r="H319">
            <v>65.063009575003619</v>
          </cell>
          <cell r="I319">
            <v>53.85388208653665</v>
          </cell>
        </row>
        <row r="320">
          <cell r="C320" t="str">
            <v>Milford Haven</v>
          </cell>
          <cell r="E320">
            <v>0</v>
          </cell>
          <cell r="F320">
            <v>181.79732927173913</v>
          </cell>
          <cell r="G320">
            <v>164.69135721445653</v>
          </cell>
          <cell r="H320">
            <v>167.29109146325379</v>
          </cell>
          <cell r="I320">
            <v>111.38499091309862</v>
          </cell>
        </row>
        <row r="321">
          <cell r="C321" t="str">
            <v>St Fergus</v>
          </cell>
          <cell r="E321">
            <v>0</v>
          </cell>
          <cell r="F321">
            <v>23.261391986086959</v>
          </cell>
          <cell r="G321">
            <v>39.630244482028992</v>
          </cell>
          <cell r="H321">
            <v>155.55104329238611</v>
          </cell>
          <cell r="I321">
            <v>111.12136030398699</v>
          </cell>
        </row>
        <row r="322">
          <cell r="C322" t="str">
            <v>Teeside</v>
          </cell>
          <cell r="E322">
            <v>0</v>
          </cell>
          <cell r="F322">
            <v>26.388657815652177</v>
          </cell>
          <cell r="G322">
            <v>20.353930553623186</v>
          </cell>
          <cell r="H322">
            <v>19.260043919631233</v>
          </cell>
          <cell r="I322">
            <v>24.528889224192845</v>
          </cell>
        </row>
        <row r="323">
          <cell r="C323" t="str">
            <v>Barrow</v>
          </cell>
          <cell r="E323">
            <v>0</v>
          </cell>
          <cell r="F323">
            <v>32.426666666666669</v>
          </cell>
          <cell r="G323">
            <v>20.756766099710145</v>
          </cell>
          <cell r="H323">
            <v>21.080803651156906</v>
          </cell>
          <cell r="I323">
            <v>17.407134276713617</v>
          </cell>
        </row>
        <row r="324">
          <cell r="C324" t="str">
            <v>Theddlethorpe</v>
          </cell>
          <cell r="E324">
            <v>0</v>
          </cell>
          <cell r="F324">
            <v>74.600397732173917</v>
          </cell>
          <cell r="G324">
            <v>23.010099433043479</v>
          </cell>
          <cell r="H324">
            <v>62.007389618148956</v>
          </cell>
          <cell r="I324">
            <v>41.331877489613575</v>
          </cell>
        </row>
        <row r="325">
          <cell r="C325" t="str">
            <v>Point of Ayr</v>
          </cell>
          <cell r="E325">
            <v>0</v>
          </cell>
          <cell r="F325">
            <v>97.069462845217416</v>
          </cell>
          <cell r="G325">
            <v>58.928458975072459</v>
          </cell>
          <cell r="H325">
            <v>31.040840818105568</v>
          </cell>
          <cell r="I325">
            <v>19.910052405128205</v>
          </cell>
        </row>
        <row r="326">
          <cell r="C326" t="str">
            <v>Hole House Farm</v>
          </cell>
          <cell r="E326">
            <v>0</v>
          </cell>
          <cell r="F326">
            <v>111.80755137855071</v>
          </cell>
          <cell r="G326">
            <v>52.518823525072463</v>
          </cell>
          <cell r="H326">
            <v>21.146500559233552</v>
          </cell>
          <cell r="I326">
            <v>11.730762434586495</v>
          </cell>
        </row>
        <row r="327">
          <cell r="C327" t="str">
            <v>Humbly Grove</v>
          </cell>
          <cell r="E327">
            <v>0</v>
          </cell>
          <cell r="F327">
            <v>106.70038103478261</v>
          </cell>
          <cell r="G327">
            <v>40.961828592028986</v>
          </cell>
          <cell r="H327">
            <v>63.655217404454078</v>
          </cell>
          <cell r="I327">
            <v>63.351668821339842</v>
          </cell>
        </row>
        <row r="328">
          <cell r="C328" t="str">
            <v>Hatfield Moor</v>
          </cell>
          <cell r="E328">
            <v>0</v>
          </cell>
          <cell r="F328">
            <v>53.450144927536236</v>
          </cell>
          <cell r="G328">
            <v>19.562536231884057</v>
          </cell>
          <cell r="H328">
            <v>47.598437093275486</v>
          </cell>
          <cell r="I328">
            <v>25.971334632145183</v>
          </cell>
        </row>
        <row r="329">
          <cell r="C329" t="str">
            <v>Aldborough</v>
          </cell>
          <cell r="E329">
            <v>0</v>
          </cell>
          <cell r="F329">
            <v>39.840289855072463</v>
          </cell>
          <cell r="G329">
            <v>28.679130434782614</v>
          </cell>
          <cell r="H329">
            <v>62.8449295010846</v>
          </cell>
          <cell r="I329">
            <v>35.889335721700974</v>
          </cell>
        </row>
        <row r="330">
          <cell r="C330" t="str">
            <v>Cheshire</v>
          </cell>
          <cell r="E330">
            <v>0</v>
          </cell>
          <cell r="F330">
            <v>30.928408438467098</v>
          </cell>
          <cell r="G330">
            <v>8.4754354429501078</v>
          </cell>
          <cell r="H330">
            <v>20.056420421923356</v>
          </cell>
          <cell r="I330">
            <v>10.697755205951607</v>
          </cell>
        </row>
        <row r="331">
          <cell r="C331" t="str">
            <v>Hornsea</v>
          </cell>
          <cell r="E331">
            <v>0</v>
          </cell>
          <cell r="F331">
            <v>45.036231884057969</v>
          </cell>
          <cell r="G331">
            <v>41.531911084057974</v>
          </cell>
          <cell r="H331">
            <v>58.783512054432386</v>
          </cell>
          <cell r="I331">
            <v>34.275200422997479</v>
          </cell>
        </row>
        <row r="332">
          <cell r="C332" t="str">
            <v>Canvey</v>
          </cell>
          <cell r="E332">
            <v>0</v>
          </cell>
          <cell r="F332">
            <v>42.666666666666664</v>
          </cell>
          <cell r="G332">
            <v>22.666666666666668</v>
          </cell>
          <cell r="H332">
            <v>44.48866666666666</v>
          </cell>
          <cell r="I332">
            <v>45.410999999999994</v>
          </cell>
        </row>
        <row r="333">
          <cell r="C333" t="str">
            <v>Portland</v>
          </cell>
          <cell r="E333">
            <v>0</v>
          </cell>
          <cell r="F333">
            <v>66.20326399999999</v>
          </cell>
          <cell r="G333">
            <v>39.170882666666664</v>
          </cell>
          <cell r="H333">
            <v>99.060173586666664</v>
          </cell>
          <cell r="I333">
            <v>73.696753459999996</v>
          </cell>
        </row>
        <row r="334">
          <cell r="C334" t="str">
            <v>Fleetwood</v>
          </cell>
          <cell r="E334">
            <v>0</v>
          </cell>
          <cell r="F334">
            <v>17.190000000000001</v>
          </cell>
          <cell r="G334">
            <v>17.190000000000001</v>
          </cell>
          <cell r="H334">
            <v>23.98</v>
          </cell>
          <cell r="I334">
            <v>23.77</v>
          </cell>
        </row>
        <row r="335">
          <cell r="C335" t="str">
            <v>Option 4</v>
          </cell>
          <cell r="E335">
            <v>0</v>
          </cell>
          <cell r="F335">
            <v>0</v>
          </cell>
          <cell r="G335">
            <v>0</v>
          </cell>
          <cell r="H335">
            <v>0</v>
          </cell>
          <cell r="I335">
            <v>0</v>
          </cell>
        </row>
        <row r="336">
          <cell r="C336" t="str">
            <v>Option 5</v>
          </cell>
          <cell r="E336">
            <v>0</v>
          </cell>
          <cell r="F336">
            <v>0</v>
          </cell>
          <cell r="G336">
            <v>0</v>
          </cell>
          <cell r="H336">
            <v>0</v>
          </cell>
          <cell r="I336">
            <v>0</v>
          </cell>
        </row>
        <row r="337">
          <cell r="C337" t="str">
            <v>Option 6</v>
          </cell>
          <cell r="E337">
            <v>0</v>
          </cell>
          <cell r="F337">
            <v>0</v>
          </cell>
          <cell r="G337">
            <v>0</v>
          </cell>
          <cell r="H337">
            <v>0</v>
          </cell>
          <cell r="I337">
            <v>0</v>
          </cell>
        </row>
        <row r="338">
          <cell r="C338" t="str">
            <v>Option 7</v>
          </cell>
          <cell r="E338">
            <v>0</v>
          </cell>
          <cell r="F338">
            <v>0</v>
          </cell>
          <cell r="G338">
            <v>0</v>
          </cell>
          <cell r="H338">
            <v>0</v>
          </cell>
          <cell r="I338">
            <v>0</v>
          </cell>
        </row>
        <row r="339">
          <cell r="C339" t="str">
            <v>Option 8</v>
          </cell>
          <cell r="E339">
            <v>0</v>
          </cell>
          <cell r="F339">
            <v>0</v>
          </cell>
          <cell r="G339">
            <v>0</v>
          </cell>
          <cell r="H339">
            <v>0</v>
          </cell>
          <cell r="I339">
            <v>0</v>
          </cell>
        </row>
        <row r="340">
          <cell r="C340" t="str">
            <v>Option 9</v>
          </cell>
          <cell r="E340">
            <v>0</v>
          </cell>
          <cell r="F340">
            <v>0</v>
          </cell>
          <cell r="G340">
            <v>0</v>
          </cell>
          <cell r="H340">
            <v>0</v>
          </cell>
          <cell r="I340">
            <v>0</v>
          </cell>
        </row>
        <row r="341">
          <cell r="C341" t="str">
            <v>Option 10</v>
          </cell>
          <cell r="E341">
            <v>0</v>
          </cell>
          <cell r="F341">
            <v>0</v>
          </cell>
          <cell r="G341">
            <v>0</v>
          </cell>
          <cell r="H341">
            <v>0</v>
          </cell>
          <cell r="I341">
            <v>0</v>
          </cell>
        </row>
        <row r="344">
          <cell r="E344">
            <v>0.1</v>
          </cell>
          <cell r="F344">
            <v>0.28000000000000003</v>
          </cell>
          <cell r="G344">
            <v>0.53</v>
          </cell>
          <cell r="H344">
            <v>0.09</v>
          </cell>
        </row>
        <row r="367">
          <cell r="C367" t="str">
            <v>Langage Phase 1</v>
          </cell>
          <cell r="E367">
            <v>90.069949399439906</v>
          </cell>
          <cell r="F367">
            <v>39.97</v>
          </cell>
        </row>
        <row r="368">
          <cell r="C368" t="str">
            <v>Langage Phase 2</v>
          </cell>
          <cell r="E368">
            <v>52.21</v>
          </cell>
          <cell r="F368">
            <v>18</v>
          </cell>
        </row>
        <row r="369">
          <cell r="C369" t="str">
            <v>Marchwood</v>
          </cell>
          <cell r="E369">
            <v>43.1</v>
          </cell>
          <cell r="F369">
            <v>45</v>
          </cell>
        </row>
        <row r="370">
          <cell r="C370" t="str">
            <v>Pembroke</v>
          </cell>
          <cell r="E370">
            <v>60.52</v>
          </cell>
          <cell r="F370">
            <v>86.88</v>
          </cell>
        </row>
        <row r="371">
          <cell r="C371" t="str">
            <v>Grain</v>
          </cell>
          <cell r="E371">
            <v>100.28</v>
          </cell>
          <cell r="F371">
            <v>55.25</v>
          </cell>
        </row>
        <row r="372">
          <cell r="C372" t="str">
            <v>SW demand</v>
          </cell>
          <cell r="E372">
            <v>132.55588438426417</v>
          </cell>
          <cell r="F372">
            <v>17.13</v>
          </cell>
        </row>
        <row r="373">
          <cell r="C373" t="str">
            <v>ANOther 1</v>
          </cell>
          <cell r="E373">
            <v>0</v>
          </cell>
          <cell r="F373">
            <v>0</v>
          </cell>
        </row>
        <row r="374">
          <cell r="C374" t="str">
            <v>ANOther 2</v>
          </cell>
          <cell r="E374">
            <v>0</v>
          </cell>
          <cell r="F374">
            <v>0</v>
          </cell>
        </row>
        <row r="375">
          <cell r="C375" t="str">
            <v>ANOther 3</v>
          </cell>
          <cell r="E375">
            <v>0</v>
          </cell>
          <cell r="F375">
            <v>0</v>
          </cell>
        </row>
        <row r="376">
          <cell r="C376" t="str">
            <v>ANOther 4</v>
          </cell>
          <cell r="E376">
            <v>0</v>
          </cell>
          <cell r="F376">
            <v>0</v>
          </cell>
        </row>
        <row r="378">
          <cell r="E378">
            <v>0.2</v>
          </cell>
        </row>
        <row r="379">
          <cell r="E379">
            <v>0.8</v>
          </cell>
        </row>
        <row r="381">
          <cell r="E381">
            <v>0.10271963331130796</v>
          </cell>
        </row>
        <row r="383">
          <cell r="G383">
            <v>102.56617850234872</v>
          </cell>
          <cell r="H383">
            <v>105.23487151146726</v>
          </cell>
          <cell r="I383">
            <v>107.20249608547482</v>
          </cell>
          <cell r="J383">
            <v>109.05107304043474</v>
          </cell>
          <cell r="K383">
            <v>111.01869761444229</v>
          </cell>
          <cell r="L383">
            <v>114.27931288569587</v>
          </cell>
          <cell r="M383">
            <v>114.27931288569587</v>
          </cell>
          <cell r="N383">
            <v>114.27931288569587</v>
          </cell>
          <cell r="O383">
            <v>114.27931288569587</v>
          </cell>
          <cell r="P383">
            <v>114.27931288569587</v>
          </cell>
          <cell r="Q383">
            <v>114.27931288569587</v>
          </cell>
          <cell r="R383">
            <v>114.27931288569587</v>
          </cell>
          <cell r="S383">
            <v>114.27931288569587</v>
          </cell>
          <cell r="T383">
            <v>114.27931288569587</v>
          </cell>
        </row>
      </sheetData>
      <sheetData sheetId="5"/>
      <sheetData sheetId="6"/>
      <sheetData sheetId="7"/>
      <sheetData sheetId="8">
        <row r="10">
          <cell r="M10">
            <v>5.0500000000000003E-2</v>
          </cell>
        </row>
      </sheetData>
      <sheetData sheetId="9">
        <row r="19">
          <cell r="E19">
            <v>0</v>
          </cell>
        </row>
      </sheetData>
      <sheetData sheetId="10"/>
      <sheetData sheetId="11">
        <row r="14">
          <cell r="E14">
            <v>337.30202306372456</v>
          </cell>
        </row>
      </sheetData>
      <sheetData sheetId="12">
        <row r="104">
          <cell r="E104">
            <v>30.3</v>
          </cell>
        </row>
      </sheetData>
      <sheetData sheetId="13">
        <row r="11">
          <cell r="M11">
            <v>-109.34913262817278</v>
          </cell>
        </row>
      </sheetData>
      <sheetData sheetId="14">
        <row r="13">
          <cell r="E13">
            <v>2424.1811832519479</v>
          </cell>
        </row>
      </sheetData>
      <sheetData sheetId="15"/>
      <sheetData sheetId="16"/>
      <sheetData sheetId="17">
        <row r="82">
          <cell r="L82">
            <v>434.0082678265033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6E2D4-597A-4ABC-A435-78D80091EC22}">
  <dimension ref="A2:M61"/>
  <sheetViews>
    <sheetView tabSelected="1" zoomScale="70" zoomScaleNormal="70" workbookViewId="0"/>
  </sheetViews>
  <sheetFormatPr defaultColWidth="9.140625" defaultRowHeight="18.75" x14ac:dyDescent="0.3"/>
  <cols>
    <col min="1" max="1" width="32.42578125" style="2" bestFit="1" customWidth="1"/>
    <col min="2" max="2" width="42.42578125" style="2" bestFit="1" customWidth="1"/>
    <col min="3" max="11" width="18.85546875" style="2" customWidth="1"/>
    <col min="12" max="12" width="15.7109375" style="2" customWidth="1"/>
    <col min="13" max="13" width="27.5703125" style="2" bestFit="1" customWidth="1"/>
    <col min="14" max="14" width="13.140625" style="2" bestFit="1" customWidth="1"/>
    <col min="15" max="15" width="9.5703125" style="2" customWidth="1"/>
    <col min="16" max="16" width="11" style="2" bestFit="1" customWidth="1"/>
    <col min="17" max="16384" width="9.140625" style="2"/>
  </cols>
  <sheetData>
    <row r="2" spans="1:11" x14ac:dyDescent="0.3">
      <c r="A2" s="1" t="s">
        <v>24</v>
      </c>
    </row>
    <row r="3" spans="1:11" x14ac:dyDescent="0.3">
      <c r="A3" s="3" t="s">
        <v>25</v>
      </c>
    </row>
    <row r="4" spans="1:11" x14ac:dyDescent="0.3">
      <c r="A4" s="2" t="s">
        <v>26</v>
      </c>
      <c r="B4" s="1" t="s">
        <v>27</v>
      </c>
    </row>
    <row r="5" spans="1:11" x14ac:dyDescent="0.3">
      <c r="A5" s="3" t="s">
        <v>28</v>
      </c>
      <c r="B5" s="1"/>
    </row>
    <row r="6" spans="1:11" x14ac:dyDescent="0.3">
      <c r="A6" s="2" t="s">
        <v>29</v>
      </c>
      <c r="B6" s="1" t="s">
        <v>30</v>
      </c>
    </row>
    <row r="7" spans="1:11" x14ac:dyDescent="0.3">
      <c r="A7" s="2" t="s">
        <v>31</v>
      </c>
      <c r="B7" s="1" t="s">
        <v>32</v>
      </c>
    </row>
    <row r="8" spans="1:11" x14ac:dyDescent="0.3">
      <c r="A8" s="2" t="s">
        <v>33</v>
      </c>
      <c r="B8" s="1" t="s">
        <v>34</v>
      </c>
    </row>
    <row r="9" spans="1:11" x14ac:dyDescent="0.3">
      <c r="A9" s="2" t="s">
        <v>35</v>
      </c>
      <c r="B9" s="2" t="s">
        <v>36</v>
      </c>
    </row>
    <row r="10" spans="1:11" x14ac:dyDescent="0.3">
      <c r="A10" s="2" t="s">
        <v>37</v>
      </c>
      <c r="B10" s="1" t="s">
        <v>100</v>
      </c>
    </row>
    <row r="11" spans="1:11" x14ac:dyDescent="0.3">
      <c r="A11" s="3" t="s">
        <v>38</v>
      </c>
      <c r="B11" s="1"/>
    </row>
    <row r="12" spans="1:11" x14ac:dyDescent="0.3">
      <c r="A12" s="2" t="s">
        <v>39</v>
      </c>
      <c r="B12" s="1" t="s">
        <v>40</v>
      </c>
    </row>
    <row r="13" spans="1:11" x14ac:dyDescent="0.3">
      <c r="A13" s="2" t="s">
        <v>41</v>
      </c>
      <c r="B13" s="1" t="s">
        <v>42</v>
      </c>
    </row>
    <row r="14" spans="1:11" x14ac:dyDescent="0.3">
      <c r="A14" s="2" t="s">
        <v>43</v>
      </c>
      <c r="B14" s="1" t="s">
        <v>44</v>
      </c>
    </row>
    <row r="16" spans="1:11" x14ac:dyDescent="0.3">
      <c r="A16" s="4"/>
      <c r="B16" s="4"/>
      <c r="C16" s="5" t="s">
        <v>45</v>
      </c>
      <c r="D16" s="35" t="s">
        <v>46</v>
      </c>
      <c r="E16" s="35"/>
      <c r="F16" s="35"/>
      <c r="G16" s="35"/>
      <c r="H16" s="35"/>
      <c r="I16" s="36" t="s">
        <v>47</v>
      </c>
      <c r="J16" s="36"/>
      <c r="K16" s="36"/>
    </row>
    <row r="17" spans="1:13" ht="93.75" x14ac:dyDescent="0.3">
      <c r="A17" s="4"/>
      <c r="B17" s="4"/>
      <c r="C17" s="6" t="s">
        <v>48</v>
      </c>
      <c r="D17" s="7" t="s">
        <v>49</v>
      </c>
      <c r="E17" s="7" t="s">
        <v>50</v>
      </c>
      <c r="F17" s="7" t="s">
        <v>51</v>
      </c>
      <c r="G17" s="7" t="s">
        <v>52</v>
      </c>
      <c r="H17" s="7" t="s">
        <v>53</v>
      </c>
      <c r="I17" s="8" t="s">
        <v>54</v>
      </c>
      <c r="J17" s="8" t="s">
        <v>55</v>
      </c>
      <c r="K17" s="8" t="s">
        <v>56</v>
      </c>
    </row>
    <row r="18" spans="1:13" x14ac:dyDescent="0.3">
      <c r="A18" s="9" t="s">
        <v>57</v>
      </c>
      <c r="B18" s="4"/>
      <c r="C18" s="10">
        <v>11.59</v>
      </c>
      <c r="D18" s="10">
        <f>SUM(D27:D32)</f>
        <v>0</v>
      </c>
      <c r="E18" s="10">
        <f t="shared" ref="E18:H18" si="0">SUM(E27:E32)</f>
        <v>0</v>
      </c>
      <c r="F18" s="10">
        <f t="shared" si="0"/>
        <v>0</v>
      </c>
      <c r="G18" s="10">
        <f t="shared" si="0"/>
        <v>0</v>
      </c>
      <c r="H18" s="10">
        <f t="shared" si="0"/>
        <v>0</v>
      </c>
      <c r="I18" s="10">
        <f t="shared" ref="I18:I25" si="1">SUM(C18,D18:H18)</f>
        <v>11.59</v>
      </c>
      <c r="J18" s="10">
        <f t="shared" ref="J18:K18" si="2">SUM(J27:J32)</f>
        <v>11.590350600200823</v>
      </c>
      <c r="K18" s="10">
        <f t="shared" si="2"/>
        <v>-3.5060020082511301E-4</v>
      </c>
    </row>
    <row r="19" spans="1:13" x14ac:dyDescent="0.3">
      <c r="A19" s="9" t="s">
        <v>58</v>
      </c>
      <c r="B19" s="4"/>
      <c r="C19" s="10">
        <v>898.74</v>
      </c>
      <c r="D19" s="10">
        <f>SUM(D34:D38)</f>
        <v>0</v>
      </c>
      <c r="E19" s="10">
        <f t="shared" ref="E19:H19" si="3">SUM(E34:E38)</f>
        <v>0</v>
      </c>
      <c r="F19" s="10">
        <f t="shared" si="3"/>
        <v>0</v>
      </c>
      <c r="G19" s="10">
        <f t="shared" si="3"/>
        <v>0</v>
      </c>
      <c r="H19" s="10">
        <f t="shared" si="3"/>
        <v>0</v>
      </c>
      <c r="I19" s="10">
        <f t="shared" si="1"/>
        <v>898.74</v>
      </c>
      <c r="J19" s="10">
        <f t="shared" ref="J19:K19" si="4">SUM(J34:J38)</f>
        <v>898.73751154574518</v>
      </c>
      <c r="K19" s="10">
        <f t="shared" si="4"/>
        <v>2.4884542549301614E-3</v>
      </c>
    </row>
    <row r="20" spans="1:13" x14ac:dyDescent="0.3">
      <c r="A20" s="9" t="s">
        <v>59</v>
      </c>
      <c r="B20" s="4"/>
      <c r="C20" s="10">
        <v>545.79999999999995</v>
      </c>
      <c r="D20" s="10">
        <f>SUM(D45:D47)</f>
        <v>0</v>
      </c>
      <c r="E20" s="10">
        <f t="shared" ref="E20:H20" si="5">SUM(E45:E47)</f>
        <v>0</v>
      </c>
      <c r="F20" s="10">
        <f t="shared" si="5"/>
        <v>0</v>
      </c>
      <c r="G20" s="10">
        <f t="shared" si="5"/>
        <v>0</v>
      </c>
      <c r="H20" s="10">
        <f t="shared" si="5"/>
        <v>6.6682774512514502</v>
      </c>
      <c r="I20" s="10">
        <f t="shared" si="1"/>
        <v>552.46827745125142</v>
      </c>
      <c r="J20" s="10">
        <f t="shared" ref="J20:K20" si="6">SUM(J45:J47)</f>
        <v>552.46771555254827</v>
      </c>
      <c r="K20" s="10">
        <f t="shared" si="6"/>
        <v>3.0306007551558878E-2</v>
      </c>
    </row>
    <row r="21" spans="1:13" x14ac:dyDescent="0.3">
      <c r="A21" s="9" t="s">
        <v>60</v>
      </c>
      <c r="B21" s="4"/>
      <c r="C21" s="10">
        <v>296.5</v>
      </c>
      <c r="D21" s="10">
        <f>SUM(D40:D43)</f>
        <v>0</v>
      </c>
      <c r="E21" s="10">
        <f t="shared" ref="E21:H21" si="7">SUM(E40:E43)</f>
        <v>0</v>
      </c>
      <c r="F21" s="10">
        <f t="shared" si="7"/>
        <v>0</v>
      </c>
      <c r="G21" s="10">
        <f t="shared" si="7"/>
        <v>0</v>
      </c>
      <c r="H21" s="10">
        <f t="shared" si="7"/>
        <v>0</v>
      </c>
      <c r="I21" s="10">
        <f t="shared" si="1"/>
        <v>296.5</v>
      </c>
      <c r="J21" s="10">
        <f t="shared" ref="J21" si="8">SUM(J40:J43)</f>
        <v>296.50140472712974</v>
      </c>
      <c r="K21" s="10">
        <f>SUM(K40:K43)</f>
        <v>-1.4047271297101815E-3</v>
      </c>
    </row>
    <row r="22" spans="1:13" s="12" customFormat="1" x14ac:dyDescent="0.3">
      <c r="A22" s="11" t="s">
        <v>61</v>
      </c>
      <c r="B22" s="10"/>
      <c r="C22" s="10">
        <v>389.51</v>
      </c>
      <c r="D22" s="10">
        <f>SUM(D49:D51)</f>
        <v>0</v>
      </c>
      <c r="E22" s="10">
        <f t="shared" ref="E22:H22" si="9">SUM(E49:E51)</f>
        <v>0</v>
      </c>
      <c r="F22" s="10">
        <f t="shared" si="9"/>
        <v>0</v>
      </c>
      <c r="G22" s="10">
        <f t="shared" si="9"/>
        <v>0</v>
      </c>
      <c r="H22" s="10">
        <f t="shared" si="9"/>
        <v>0.91564603029740188</v>
      </c>
      <c r="I22" s="10">
        <f t="shared" si="1"/>
        <v>390.4256460302974</v>
      </c>
      <c r="J22" s="10">
        <f>SUM(J49:J51)</f>
        <v>390.42269939971021</v>
      </c>
      <c r="K22" s="10">
        <f t="shared" ref="K22" si="10">SUM(K49:K51)</f>
        <v>2.9466305871466147E-3</v>
      </c>
      <c r="M22" s="2"/>
    </row>
    <row r="23" spans="1:13" x14ac:dyDescent="0.3">
      <c r="A23" s="9" t="s">
        <v>62</v>
      </c>
      <c r="B23" s="4"/>
      <c r="C23" s="10">
        <v>518.24</v>
      </c>
      <c r="D23" s="10">
        <f>SUM(D53:D58)</f>
        <v>0</v>
      </c>
      <c r="E23" s="10">
        <f t="shared" ref="E23:H23" si="11">SUM(E53:E58)</f>
        <v>0</v>
      </c>
      <c r="F23" s="10">
        <f t="shared" si="11"/>
        <v>0</v>
      </c>
      <c r="G23" s="10">
        <f t="shared" si="11"/>
        <v>0</v>
      </c>
      <c r="H23" s="10">
        <f t="shared" si="11"/>
        <v>26.15935249600231</v>
      </c>
      <c r="I23" s="10">
        <f t="shared" si="1"/>
        <v>544.39935249600228</v>
      </c>
      <c r="J23" s="10">
        <f t="shared" ref="J23:K23" si="12">SUM(J53:J58)</f>
        <v>544.39854684772797</v>
      </c>
      <c r="K23" s="10">
        <f t="shared" si="12"/>
        <v>8.0564827437967779E-4</v>
      </c>
    </row>
    <row r="24" spans="1:13" x14ac:dyDescent="0.3">
      <c r="A24" s="9" t="s">
        <v>63</v>
      </c>
      <c r="B24" s="4"/>
      <c r="C24" s="10">
        <v>-57.92</v>
      </c>
      <c r="D24" s="10">
        <f>D60</f>
        <v>0</v>
      </c>
      <c r="E24" s="10">
        <f t="shared" ref="E24:H24" si="13">E60</f>
        <v>0</v>
      </c>
      <c r="F24" s="10">
        <f t="shared" si="13"/>
        <v>0</v>
      </c>
      <c r="G24" s="10">
        <f t="shared" si="13"/>
        <v>0</v>
      </c>
      <c r="H24" s="10">
        <f t="shared" si="13"/>
        <v>-33.743275977551164</v>
      </c>
      <c r="I24" s="10">
        <f t="shared" si="1"/>
        <v>-91.663275977551166</v>
      </c>
      <c r="J24" s="10">
        <f t="shared" ref="J24:K24" si="14">J60</f>
        <v>-91.665306189267994</v>
      </c>
      <c r="K24" s="10">
        <f t="shared" si="14"/>
        <v>2.0302117168284894E-3</v>
      </c>
    </row>
    <row r="25" spans="1:13" s="3" customFormat="1" x14ac:dyDescent="0.3">
      <c r="A25" s="9" t="s">
        <v>6</v>
      </c>
      <c r="B25" s="9"/>
      <c r="C25" s="11">
        <v>2602.4499999999998</v>
      </c>
      <c r="D25" s="10">
        <f>SUM(D18:D24)</f>
        <v>0</v>
      </c>
      <c r="E25" s="10">
        <f t="shared" ref="E25:K25" si="15">SUM(E18:E24)</f>
        <v>0</v>
      </c>
      <c r="F25" s="10">
        <f t="shared" si="15"/>
        <v>0</v>
      </c>
      <c r="G25" s="10">
        <f t="shared" si="15"/>
        <v>0</v>
      </c>
      <c r="H25" s="10">
        <f t="shared" si="15"/>
        <v>0</v>
      </c>
      <c r="I25" s="11">
        <f t="shared" si="1"/>
        <v>2602.4499999999998</v>
      </c>
      <c r="J25" s="11">
        <f>SUM(J18:J24)</f>
        <v>2602.4529224837943</v>
      </c>
      <c r="K25" s="11">
        <f t="shared" si="15"/>
        <v>3.6821625054308527E-2</v>
      </c>
      <c r="M25" s="2"/>
    </row>
    <row r="26" spans="1:13" x14ac:dyDescent="0.3">
      <c r="A26" s="3"/>
      <c r="B26" s="3"/>
      <c r="C26" s="13"/>
      <c r="D26" s="13"/>
      <c r="E26" s="13"/>
      <c r="F26" s="13"/>
      <c r="G26" s="13"/>
      <c r="H26" s="13"/>
      <c r="I26" s="13"/>
    </row>
    <row r="27" spans="1:13" x14ac:dyDescent="0.3">
      <c r="A27" s="11" t="s">
        <v>64</v>
      </c>
      <c r="B27" s="4" t="s">
        <v>65</v>
      </c>
      <c r="C27" s="10">
        <v>0</v>
      </c>
      <c r="D27" s="10"/>
      <c r="E27" s="10"/>
      <c r="F27" s="10"/>
      <c r="G27" s="10"/>
      <c r="H27" s="10"/>
      <c r="I27" s="10">
        <f t="shared" ref="I27:I32" si="16">SUM(C27,D27:H27)</f>
        <v>0</v>
      </c>
      <c r="J27" s="4">
        <v>0</v>
      </c>
      <c r="K27" s="10">
        <f t="shared" ref="K27:K49" si="17">I27-J27</f>
        <v>0</v>
      </c>
    </row>
    <row r="28" spans="1:13" x14ac:dyDescent="0.3">
      <c r="A28" s="11" t="s">
        <v>64</v>
      </c>
      <c r="B28" s="4" t="s">
        <v>66</v>
      </c>
      <c r="C28" s="10">
        <v>0</v>
      </c>
      <c r="D28" s="10"/>
      <c r="E28" s="10"/>
      <c r="F28" s="10"/>
      <c r="G28" s="10"/>
      <c r="H28" s="10"/>
      <c r="I28" s="10">
        <f t="shared" si="16"/>
        <v>0</v>
      </c>
      <c r="J28" s="4">
        <v>0</v>
      </c>
      <c r="K28" s="10">
        <f t="shared" si="17"/>
        <v>0</v>
      </c>
    </row>
    <row r="29" spans="1:13" x14ac:dyDescent="0.3">
      <c r="A29" s="11" t="s">
        <v>64</v>
      </c>
      <c r="B29" s="4" t="s">
        <v>7</v>
      </c>
      <c r="C29" s="10">
        <v>11.59</v>
      </c>
      <c r="D29" s="10"/>
      <c r="E29" s="10"/>
      <c r="F29" s="10"/>
      <c r="G29" s="10"/>
      <c r="H29" s="10"/>
      <c r="I29" s="10">
        <f t="shared" si="16"/>
        <v>11.59</v>
      </c>
      <c r="J29" s="4">
        <v>11.590350600200825</v>
      </c>
      <c r="K29" s="10">
        <f t="shared" si="17"/>
        <v>-3.5060020082511301E-4</v>
      </c>
    </row>
    <row r="30" spans="1:13" x14ac:dyDescent="0.3">
      <c r="A30" s="11" t="s">
        <v>64</v>
      </c>
      <c r="B30" s="4" t="s">
        <v>67</v>
      </c>
      <c r="C30" s="10">
        <v>7.42</v>
      </c>
      <c r="D30" s="10"/>
      <c r="E30" s="10"/>
      <c r="F30" s="10"/>
      <c r="G30" s="10"/>
      <c r="H30" s="10"/>
      <c r="I30" s="10">
        <f t="shared" si="16"/>
        <v>7.42</v>
      </c>
      <c r="J30" s="10">
        <v>7.42</v>
      </c>
      <c r="K30" s="10"/>
    </row>
    <row r="31" spans="1:13" x14ac:dyDescent="0.3">
      <c r="A31" s="11" t="s">
        <v>64</v>
      </c>
      <c r="B31" s="4" t="s">
        <v>68</v>
      </c>
      <c r="C31" s="10">
        <v>-7.42</v>
      </c>
      <c r="D31" s="10"/>
      <c r="E31" s="10"/>
      <c r="F31" s="10"/>
      <c r="G31" s="10"/>
      <c r="H31" s="10"/>
      <c r="I31" s="10">
        <f t="shared" si="16"/>
        <v>-7.42</v>
      </c>
      <c r="J31" s="10">
        <v>-7.42</v>
      </c>
      <c r="K31" s="10"/>
    </row>
    <row r="32" spans="1:13" x14ac:dyDescent="0.3">
      <c r="A32" s="11" t="s">
        <v>64</v>
      </c>
      <c r="B32" s="4" t="s">
        <v>69</v>
      </c>
      <c r="C32" s="10">
        <v>0</v>
      </c>
      <c r="D32" s="10"/>
      <c r="E32" s="10"/>
      <c r="F32" s="10"/>
      <c r="G32" s="10"/>
      <c r="H32" s="10"/>
      <c r="I32" s="10">
        <f t="shared" si="16"/>
        <v>0</v>
      </c>
      <c r="J32" s="4">
        <v>0</v>
      </c>
      <c r="K32" s="10">
        <f t="shared" si="17"/>
        <v>0</v>
      </c>
    </row>
    <row r="33" spans="1:11" x14ac:dyDescent="0.3">
      <c r="A33" s="11" t="s">
        <v>64</v>
      </c>
      <c r="B33" s="9" t="s">
        <v>6</v>
      </c>
      <c r="C33" s="11">
        <f>SUM(C27:C32)</f>
        <v>11.589999999999998</v>
      </c>
      <c r="D33" s="11">
        <f t="shared" ref="D33:K33" si="18">SUM(D27:D32)</f>
        <v>0</v>
      </c>
      <c r="E33" s="11">
        <f t="shared" si="18"/>
        <v>0</v>
      </c>
      <c r="F33" s="11">
        <f t="shared" si="18"/>
        <v>0</v>
      </c>
      <c r="G33" s="11">
        <f t="shared" si="18"/>
        <v>0</v>
      </c>
      <c r="H33" s="11">
        <f t="shared" si="18"/>
        <v>0</v>
      </c>
      <c r="I33" s="11">
        <f t="shared" si="18"/>
        <v>11.589999999999998</v>
      </c>
      <c r="J33" s="11">
        <f t="shared" si="18"/>
        <v>11.590350600200823</v>
      </c>
      <c r="K33" s="11">
        <f t="shared" si="18"/>
        <v>-3.5060020082511301E-4</v>
      </c>
    </row>
    <row r="34" spans="1:11" x14ac:dyDescent="0.3">
      <c r="A34" s="11" t="s">
        <v>58</v>
      </c>
      <c r="B34" s="4" t="s">
        <v>8</v>
      </c>
      <c r="C34" s="10">
        <v>145.54</v>
      </c>
      <c r="D34" s="10"/>
      <c r="E34" s="10"/>
      <c r="F34" s="10">
        <f>-F35</f>
        <v>16.5</v>
      </c>
      <c r="G34" s="10"/>
      <c r="H34" s="10"/>
      <c r="I34" s="10">
        <f>SUM(C34,D34:H34)</f>
        <v>162.04</v>
      </c>
      <c r="J34" s="4">
        <v>162.00562222329637</v>
      </c>
      <c r="K34" s="10">
        <f t="shared" si="17"/>
        <v>3.4377776703621521E-2</v>
      </c>
    </row>
    <row r="35" spans="1:11" x14ac:dyDescent="0.3">
      <c r="A35" s="11" t="s">
        <v>58</v>
      </c>
      <c r="B35" s="4" t="s">
        <v>9</v>
      </c>
      <c r="C35" s="10">
        <v>616.11</v>
      </c>
      <c r="D35" s="10">
        <f>-D36</f>
        <v>137.09</v>
      </c>
      <c r="E35" s="10">
        <f>-82.566689</f>
        <v>-82.566688999999997</v>
      </c>
      <c r="F35" s="10">
        <v>-16.5</v>
      </c>
      <c r="G35" s="10"/>
      <c r="H35" s="10"/>
      <c r="I35" s="10">
        <f>SUM(C35,D35:H35)</f>
        <v>654.13331100000005</v>
      </c>
      <c r="J35" s="4">
        <v>654.16519999796117</v>
      </c>
      <c r="K35" s="10">
        <f t="shared" si="17"/>
        <v>-3.1888997961118548E-2</v>
      </c>
    </row>
    <row r="36" spans="1:11" x14ac:dyDescent="0.3">
      <c r="A36" s="11" t="s">
        <v>58</v>
      </c>
      <c r="B36" s="4" t="s">
        <v>70</v>
      </c>
      <c r="C36" s="10">
        <v>137.09</v>
      </c>
      <c r="D36" s="10">
        <f>-C36</f>
        <v>-137.09</v>
      </c>
      <c r="E36" s="10"/>
      <c r="F36" s="10"/>
      <c r="G36" s="10"/>
      <c r="H36" s="10"/>
      <c r="I36" s="10">
        <f>SUM(C36,D36:H36)</f>
        <v>0</v>
      </c>
      <c r="J36" s="4">
        <v>0</v>
      </c>
      <c r="K36" s="10">
        <f t="shared" si="17"/>
        <v>0</v>
      </c>
    </row>
    <row r="37" spans="1:11" x14ac:dyDescent="0.3">
      <c r="A37" s="11" t="s">
        <v>58</v>
      </c>
      <c r="B37" s="4" t="s">
        <v>10</v>
      </c>
      <c r="C37" s="10">
        <v>0</v>
      </c>
      <c r="D37" s="10"/>
      <c r="E37" s="10">
        <f>-E35</f>
        <v>82.566688999999997</v>
      </c>
      <c r="F37" s="10"/>
      <c r="G37" s="10"/>
      <c r="H37" s="10"/>
      <c r="I37" s="10">
        <f>SUM(C37,D37:H37)</f>
        <v>82.566688999999997</v>
      </c>
      <c r="J37" s="4">
        <v>82.566689324487569</v>
      </c>
      <c r="K37" s="10">
        <f t="shared" si="17"/>
        <v>-3.2448757281144935E-7</v>
      </c>
    </row>
    <row r="38" spans="1:11" x14ac:dyDescent="0.3">
      <c r="A38" s="11" t="s">
        <v>58</v>
      </c>
      <c r="B38" s="4" t="s">
        <v>69</v>
      </c>
      <c r="C38" s="10">
        <v>0</v>
      </c>
      <c r="D38" s="10"/>
      <c r="E38" s="10"/>
      <c r="F38" s="10"/>
      <c r="G38" s="10"/>
      <c r="H38" s="10"/>
      <c r="I38" s="10">
        <f>SUM(C38,D38:H38)</f>
        <v>0</v>
      </c>
      <c r="J38" s="4">
        <v>0</v>
      </c>
      <c r="K38" s="10">
        <f t="shared" si="17"/>
        <v>0</v>
      </c>
    </row>
    <row r="39" spans="1:11" x14ac:dyDescent="0.3">
      <c r="A39" s="11" t="s">
        <v>58</v>
      </c>
      <c r="B39" s="9" t="s">
        <v>6</v>
      </c>
      <c r="C39" s="11">
        <f>SUM(C34:C38)</f>
        <v>898.74</v>
      </c>
      <c r="D39" s="11">
        <f t="shared" ref="D39:K39" si="19">SUM(D34:D38)</f>
        <v>0</v>
      </c>
      <c r="E39" s="11">
        <f t="shared" si="19"/>
        <v>0</v>
      </c>
      <c r="F39" s="11">
        <f t="shared" si="19"/>
        <v>0</v>
      </c>
      <c r="G39" s="11">
        <f t="shared" si="19"/>
        <v>0</v>
      </c>
      <c r="H39" s="11">
        <f t="shared" si="19"/>
        <v>0</v>
      </c>
      <c r="I39" s="11">
        <f t="shared" si="19"/>
        <v>898.74</v>
      </c>
      <c r="J39" s="11">
        <f t="shared" si="19"/>
        <v>898.73751154574518</v>
      </c>
      <c r="K39" s="11">
        <f t="shared" si="19"/>
        <v>2.4884542549301614E-3</v>
      </c>
    </row>
    <row r="40" spans="1:11" x14ac:dyDescent="0.3">
      <c r="A40" s="11" t="s">
        <v>60</v>
      </c>
      <c r="B40" s="4" t="s">
        <v>71</v>
      </c>
      <c r="C40" s="10">
        <v>135.07</v>
      </c>
      <c r="D40" s="10"/>
      <c r="E40" s="10"/>
      <c r="F40" s="10"/>
      <c r="G40" s="10"/>
      <c r="H40" s="10"/>
      <c r="I40" s="10">
        <f>SUM(C40,D40:H40)</f>
        <v>135.07</v>
      </c>
      <c r="J40" s="4">
        <v>135.0712790540509</v>
      </c>
      <c r="K40" s="10">
        <f t="shared" si="17"/>
        <v>-1.2790540509115544E-3</v>
      </c>
    </row>
    <row r="41" spans="1:11" x14ac:dyDescent="0.3">
      <c r="A41" s="11" t="s">
        <v>60</v>
      </c>
      <c r="B41" s="4" t="s">
        <v>72</v>
      </c>
      <c r="C41" s="10">
        <v>0</v>
      </c>
      <c r="D41" s="10"/>
      <c r="E41" s="10"/>
      <c r="F41" s="10"/>
      <c r="G41" s="10"/>
      <c r="H41" s="10"/>
      <c r="I41" s="10">
        <f>SUM(C41,D41:H41)</f>
        <v>0</v>
      </c>
      <c r="J41" s="4">
        <v>0</v>
      </c>
      <c r="K41" s="10">
        <f t="shared" si="17"/>
        <v>0</v>
      </c>
    </row>
    <row r="42" spans="1:11" x14ac:dyDescent="0.3">
      <c r="A42" s="11" t="s">
        <v>60</v>
      </c>
      <c r="B42" s="4" t="s">
        <v>73</v>
      </c>
      <c r="C42" s="10">
        <v>161.43</v>
      </c>
      <c r="D42" s="10"/>
      <c r="E42" s="10"/>
      <c r="F42" s="10"/>
      <c r="G42" s="10"/>
      <c r="H42" s="10"/>
      <c r="I42" s="10">
        <f>SUM(C42,D42:H42)</f>
        <v>161.43</v>
      </c>
      <c r="J42" s="4">
        <v>161.43012567307881</v>
      </c>
      <c r="K42" s="10">
        <f t="shared" si="17"/>
        <v>-1.256730787986271E-4</v>
      </c>
    </row>
    <row r="43" spans="1:11" x14ac:dyDescent="0.3">
      <c r="A43" s="11" t="s">
        <v>60</v>
      </c>
      <c r="B43" s="4" t="s">
        <v>74</v>
      </c>
      <c r="C43" s="10">
        <v>0</v>
      </c>
      <c r="D43" s="10"/>
      <c r="E43" s="10"/>
      <c r="F43" s="10"/>
      <c r="G43" s="10"/>
      <c r="H43" s="10"/>
      <c r="I43" s="10">
        <f>SUM(C43,D43:H43)</f>
        <v>0</v>
      </c>
      <c r="J43" s="4">
        <v>0</v>
      </c>
      <c r="K43" s="10">
        <f t="shared" si="17"/>
        <v>0</v>
      </c>
    </row>
    <row r="44" spans="1:11" x14ac:dyDescent="0.3">
      <c r="A44" s="11" t="s">
        <v>60</v>
      </c>
      <c r="B44" s="9" t="s">
        <v>6</v>
      </c>
      <c r="C44" s="11">
        <f>SUM(C40:C43)</f>
        <v>296.5</v>
      </c>
      <c r="D44" s="11">
        <f t="shared" ref="D44:K44" si="20">SUM(D40:D43)</f>
        <v>0</v>
      </c>
      <c r="E44" s="11">
        <f t="shared" si="20"/>
        <v>0</v>
      </c>
      <c r="F44" s="11">
        <f t="shared" si="20"/>
        <v>0</v>
      </c>
      <c r="G44" s="11">
        <f t="shared" si="20"/>
        <v>0</v>
      </c>
      <c r="H44" s="11">
        <f t="shared" si="20"/>
        <v>0</v>
      </c>
      <c r="I44" s="11">
        <f t="shared" si="20"/>
        <v>296.5</v>
      </c>
      <c r="J44" s="11">
        <f t="shared" si="20"/>
        <v>296.50140472712974</v>
      </c>
      <c r="K44" s="11">
        <f t="shared" si="20"/>
        <v>-1.4047271297101815E-3</v>
      </c>
    </row>
    <row r="45" spans="1:11" x14ac:dyDescent="0.3">
      <c r="A45" s="11" t="s">
        <v>59</v>
      </c>
      <c r="B45" s="4" t="s">
        <v>75</v>
      </c>
      <c r="C45" s="10">
        <v>404.75974410884839</v>
      </c>
      <c r="D45" s="10"/>
      <c r="E45" s="10"/>
      <c r="F45" s="10"/>
      <c r="G45" s="10"/>
      <c r="H45" s="10">
        <v>6.6682774512514502</v>
      </c>
      <c r="I45" s="10">
        <f>SUM(C45,D45:H45)</f>
        <v>411.42802156009986</v>
      </c>
      <c r="J45" s="4">
        <v>411.43</v>
      </c>
      <c r="K45" s="10">
        <f t="shared" si="17"/>
        <v>-1.9784399001423481E-3</v>
      </c>
    </row>
    <row r="46" spans="1:11" x14ac:dyDescent="0.3">
      <c r="A46" s="11" t="s">
        <v>59</v>
      </c>
      <c r="B46" s="4" t="s">
        <v>76</v>
      </c>
      <c r="C46" s="10">
        <v>43.3</v>
      </c>
      <c r="D46" s="10"/>
      <c r="E46" s="10"/>
      <c r="F46" s="10"/>
      <c r="G46" s="10"/>
      <c r="H46" s="10"/>
      <c r="I46" s="10">
        <f>SUM(C46,D46:H46)</f>
        <v>43.3</v>
      </c>
      <c r="J46" s="4">
        <v>43.265075736370605</v>
      </c>
      <c r="K46" s="10">
        <f t="shared" si="17"/>
        <v>3.4924263629392271E-2</v>
      </c>
    </row>
    <row r="47" spans="1:11" x14ac:dyDescent="0.3">
      <c r="A47" s="11" t="s">
        <v>59</v>
      </c>
      <c r="B47" s="4" t="s">
        <v>77</v>
      </c>
      <c r="C47" s="10">
        <v>97.77000000000001</v>
      </c>
      <c r="D47" s="10"/>
      <c r="E47" s="10"/>
      <c r="F47" s="10"/>
      <c r="G47" s="10"/>
      <c r="H47" s="10"/>
      <c r="I47" s="10">
        <f>SUM(C47,D47:H47)</f>
        <v>97.77000000000001</v>
      </c>
      <c r="J47" s="4">
        <v>97.772639816177701</v>
      </c>
      <c r="K47" s="10">
        <f t="shared" si="17"/>
        <v>-2.6398161776910456E-3</v>
      </c>
    </row>
    <row r="48" spans="1:11" x14ac:dyDescent="0.3">
      <c r="A48" s="11" t="s">
        <v>59</v>
      </c>
      <c r="B48" s="9" t="s">
        <v>6</v>
      </c>
      <c r="C48" s="11">
        <f>SUM(C45:C47)</f>
        <v>545.82974410884844</v>
      </c>
      <c r="D48" s="11">
        <f t="shared" ref="D48:K48" si="21">SUM(D45:D47)</f>
        <v>0</v>
      </c>
      <c r="E48" s="11">
        <f t="shared" si="21"/>
        <v>0</v>
      </c>
      <c r="F48" s="11">
        <f t="shared" si="21"/>
        <v>0</v>
      </c>
      <c r="G48" s="11">
        <f t="shared" si="21"/>
        <v>0</v>
      </c>
      <c r="H48" s="11">
        <f t="shared" si="21"/>
        <v>6.6682774512514502</v>
      </c>
      <c r="I48" s="11">
        <f t="shared" si="21"/>
        <v>552.49802156009991</v>
      </c>
      <c r="J48" s="11">
        <f t="shared" si="21"/>
        <v>552.46771555254827</v>
      </c>
      <c r="K48" s="11">
        <f t="shared" si="21"/>
        <v>3.0306007551558878E-2</v>
      </c>
    </row>
    <row r="49" spans="1:11" s="12" customFormat="1" x14ac:dyDescent="0.3">
      <c r="A49" s="11" t="s">
        <v>61</v>
      </c>
      <c r="B49" s="10" t="s">
        <v>78</v>
      </c>
      <c r="C49" s="10">
        <v>34.1</v>
      </c>
      <c r="D49" s="10"/>
      <c r="E49" s="10"/>
      <c r="F49" s="10"/>
      <c r="G49" s="10"/>
      <c r="H49" s="10">
        <v>1.1483836452593399</v>
      </c>
      <c r="I49" s="10">
        <f>SUM(C49,D49:H49)</f>
        <v>35.248383645259338</v>
      </c>
      <c r="J49" s="10">
        <v>35.245437014672191</v>
      </c>
      <c r="K49" s="10">
        <f t="shared" si="17"/>
        <v>2.9466305871466147E-3</v>
      </c>
    </row>
    <row r="50" spans="1:11" s="12" customFormat="1" x14ac:dyDescent="0.3">
      <c r="A50" s="11" t="s">
        <v>61</v>
      </c>
      <c r="B50" s="10" t="s">
        <v>79</v>
      </c>
      <c r="C50" s="10">
        <v>199.87</v>
      </c>
      <c r="D50" s="10"/>
      <c r="E50" s="10"/>
      <c r="F50" s="10"/>
      <c r="G50" s="10">
        <f>-G51</f>
        <v>155.54</v>
      </c>
      <c r="H50" s="10">
        <f>-0.232737614961938</f>
        <v>-0.23273761496193801</v>
      </c>
      <c r="I50" s="10">
        <f>SUM(C50,D50:H50)</f>
        <v>355.17726238503803</v>
      </c>
      <c r="J50" s="10">
        <v>355.17726238503803</v>
      </c>
      <c r="K50" s="10">
        <f>I50-J50</f>
        <v>0</v>
      </c>
    </row>
    <row r="51" spans="1:11" s="12" customFormat="1" x14ac:dyDescent="0.3">
      <c r="A51" s="11" t="s">
        <v>61</v>
      </c>
      <c r="B51" s="10" t="s">
        <v>80</v>
      </c>
      <c r="C51" s="10">
        <v>155.54</v>
      </c>
      <c r="D51" s="10"/>
      <c r="E51" s="10"/>
      <c r="F51" s="10"/>
      <c r="G51" s="10">
        <f>-C51</f>
        <v>-155.54</v>
      </c>
      <c r="H51" s="10"/>
      <c r="I51" s="10">
        <f>SUM(C51,D51:H51)</f>
        <v>0</v>
      </c>
      <c r="J51" s="10">
        <v>0</v>
      </c>
      <c r="K51" s="10">
        <f t="shared" ref="K51:K60" si="22">I51-J51</f>
        <v>0</v>
      </c>
    </row>
    <row r="52" spans="1:11" s="12" customFormat="1" x14ac:dyDescent="0.3">
      <c r="A52" s="11" t="s">
        <v>61</v>
      </c>
      <c r="B52" s="9" t="s">
        <v>6</v>
      </c>
      <c r="C52" s="11">
        <f>SUM(C49:C51)</f>
        <v>389.51</v>
      </c>
      <c r="D52" s="11">
        <f t="shared" ref="D52:K52" si="23">SUM(D49:D51)</f>
        <v>0</v>
      </c>
      <c r="E52" s="11">
        <f t="shared" si="23"/>
        <v>0</v>
      </c>
      <c r="F52" s="11">
        <f t="shared" si="23"/>
        <v>0</v>
      </c>
      <c r="G52" s="11">
        <f t="shared" si="23"/>
        <v>0</v>
      </c>
      <c r="H52" s="11">
        <f t="shared" si="23"/>
        <v>0.91564603029740188</v>
      </c>
      <c r="I52" s="11">
        <f t="shared" si="23"/>
        <v>390.42564603029734</v>
      </c>
      <c r="J52" s="11">
        <f t="shared" si="23"/>
        <v>390.42269939971021</v>
      </c>
      <c r="K52" s="11">
        <f t="shared" si="23"/>
        <v>2.9466305871466147E-3</v>
      </c>
    </row>
    <row r="53" spans="1:11" x14ac:dyDescent="0.3">
      <c r="A53" s="11" t="s">
        <v>81</v>
      </c>
      <c r="B53" s="4" t="s">
        <v>82</v>
      </c>
      <c r="C53" s="10">
        <v>163.36000000000001</v>
      </c>
      <c r="D53" s="10"/>
      <c r="E53" s="10"/>
      <c r="F53" s="10"/>
      <c r="G53" s="10">
        <f>-G54</f>
        <v>113.96</v>
      </c>
      <c r="H53" s="10">
        <v>19.173547368869599</v>
      </c>
      <c r="I53" s="10">
        <f t="shared" ref="I53:I58" si="24">SUM(C53,D53:H53)</f>
        <v>296.4935473688696</v>
      </c>
      <c r="J53" s="4">
        <v>296.4935473688696</v>
      </c>
      <c r="K53" s="10">
        <f t="shared" si="22"/>
        <v>0</v>
      </c>
    </row>
    <row r="54" spans="1:11" x14ac:dyDescent="0.3">
      <c r="A54" s="11" t="s">
        <v>81</v>
      </c>
      <c r="B54" s="4" t="s">
        <v>83</v>
      </c>
      <c r="C54" s="10">
        <v>113.96</v>
      </c>
      <c r="D54" s="10"/>
      <c r="E54" s="10"/>
      <c r="F54" s="10"/>
      <c r="G54" s="10">
        <f>-C54</f>
        <v>-113.96</v>
      </c>
      <c r="H54" s="10"/>
      <c r="I54" s="10">
        <f t="shared" si="24"/>
        <v>0</v>
      </c>
      <c r="J54" s="4">
        <v>0</v>
      </c>
      <c r="K54" s="10">
        <f t="shared" si="22"/>
        <v>0</v>
      </c>
    </row>
    <row r="55" spans="1:11" x14ac:dyDescent="0.3">
      <c r="A55" s="11" t="s">
        <v>81</v>
      </c>
      <c r="B55" s="4" t="s">
        <v>84</v>
      </c>
      <c r="C55" s="10">
        <v>156.49</v>
      </c>
      <c r="D55" s="10"/>
      <c r="E55" s="10"/>
      <c r="F55" s="10"/>
      <c r="G55" s="10">
        <f>-G56</f>
        <v>48.93</v>
      </c>
      <c r="H55" s="10">
        <v>5.8742752202910298</v>
      </c>
      <c r="I55" s="10">
        <f t="shared" si="24"/>
        <v>211.29427522029104</v>
      </c>
      <c r="J55" s="4">
        <v>211.29427522029104</v>
      </c>
      <c r="K55" s="10">
        <f t="shared" si="22"/>
        <v>0</v>
      </c>
    </row>
    <row r="56" spans="1:11" x14ac:dyDescent="0.3">
      <c r="A56" s="11" t="s">
        <v>81</v>
      </c>
      <c r="B56" s="4" t="s">
        <v>85</v>
      </c>
      <c r="C56" s="10">
        <v>48.93</v>
      </c>
      <c r="D56" s="10"/>
      <c r="E56" s="10"/>
      <c r="F56" s="10"/>
      <c r="G56" s="10">
        <f>-C56</f>
        <v>-48.93</v>
      </c>
      <c r="H56" s="10"/>
      <c r="I56" s="10">
        <f t="shared" si="24"/>
        <v>0</v>
      </c>
      <c r="J56" s="4">
        <v>0</v>
      </c>
      <c r="K56" s="10">
        <f t="shared" si="22"/>
        <v>0</v>
      </c>
    </row>
    <row r="57" spans="1:11" x14ac:dyDescent="0.3">
      <c r="A57" s="11" t="s">
        <v>81</v>
      </c>
      <c r="B57" s="14" t="s">
        <v>86</v>
      </c>
      <c r="C57" s="10">
        <v>16.78</v>
      </c>
      <c r="D57" s="10"/>
      <c r="E57" s="10"/>
      <c r="F57" s="10"/>
      <c r="G57" s="10"/>
      <c r="H57" s="10">
        <v>0.51620082421431202</v>
      </c>
      <c r="I57" s="10">
        <f t="shared" si="24"/>
        <v>17.296200824214313</v>
      </c>
      <c r="J57" s="4">
        <v>17.296200824214313</v>
      </c>
      <c r="K57" s="10">
        <f t="shared" si="22"/>
        <v>0</v>
      </c>
    </row>
    <row r="58" spans="1:11" x14ac:dyDescent="0.3">
      <c r="A58" s="11" t="s">
        <v>81</v>
      </c>
      <c r="B58" s="4" t="s">
        <v>87</v>
      </c>
      <c r="C58" s="10">
        <v>18.72</v>
      </c>
      <c r="D58" s="10"/>
      <c r="E58" s="10"/>
      <c r="F58" s="10"/>
      <c r="G58" s="10"/>
      <c r="H58" s="10">
        <v>0.59532908262736794</v>
      </c>
      <c r="I58" s="10">
        <f t="shared" si="24"/>
        <v>19.315329082627368</v>
      </c>
      <c r="J58" s="4">
        <v>19.314523434352989</v>
      </c>
      <c r="K58" s="10">
        <f t="shared" si="22"/>
        <v>8.0564827437967779E-4</v>
      </c>
    </row>
    <row r="59" spans="1:11" x14ac:dyDescent="0.3">
      <c r="A59" s="11" t="s">
        <v>81</v>
      </c>
      <c r="B59" s="9" t="s">
        <v>6</v>
      </c>
      <c r="C59" s="11">
        <f>SUM(C53:C58)</f>
        <v>518.24</v>
      </c>
      <c r="D59" s="11">
        <f t="shared" ref="D59:K59" si="25">SUM(D53:D58)</f>
        <v>0</v>
      </c>
      <c r="E59" s="11">
        <f t="shared" si="25"/>
        <v>0</v>
      </c>
      <c r="F59" s="11">
        <f t="shared" si="25"/>
        <v>0</v>
      </c>
      <c r="G59" s="11">
        <f t="shared" si="25"/>
        <v>0</v>
      </c>
      <c r="H59" s="11">
        <f t="shared" si="25"/>
        <v>26.15935249600231</v>
      </c>
      <c r="I59" s="11">
        <f t="shared" si="25"/>
        <v>544.39935249600239</v>
      </c>
      <c r="J59" s="11">
        <f t="shared" si="25"/>
        <v>544.39854684772797</v>
      </c>
      <c r="K59" s="11">
        <f t="shared" si="25"/>
        <v>8.0564827437967779E-4</v>
      </c>
    </row>
    <row r="60" spans="1:11" x14ac:dyDescent="0.3">
      <c r="A60" s="9" t="s">
        <v>63</v>
      </c>
      <c r="B60" s="9" t="s">
        <v>6</v>
      </c>
      <c r="C60" s="11">
        <f>C24</f>
        <v>-57.92</v>
      </c>
      <c r="D60" s="11"/>
      <c r="E60" s="11"/>
      <c r="F60" s="11"/>
      <c r="G60" s="11"/>
      <c r="H60" s="11">
        <f>-SUM(H48,H52,H59)</f>
        <v>-33.743275977551164</v>
      </c>
      <c r="I60" s="10">
        <f>SUM(C60,D60:H60)</f>
        <v>-91.663275977551166</v>
      </c>
      <c r="J60" s="4">
        <v>-91.665306189267994</v>
      </c>
      <c r="K60" s="10">
        <f t="shared" si="22"/>
        <v>2.0302117168284894E-3</v>
      </c>
    </row>
    <row r="61" spans="1:11" x14ac:dyDescent="0.3">
      <c r="B61" s="15"/>
      <c r="C61" s="16"/>
      <c r="D61" s="16"/>
      <c r="E61" s="16"/>
      <c r="F61" s="16"/>
      <c r="G61" s="16"/>
      <c r="H61" s="16"/>
      <c r="I61" s="16"/>
    </row>
  </sheetData>
  <mergeCells count="2">
    <mergeCell ref="D16:H16"/>
    <mergeCell ref="I16:K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10AA4-C708-4226-B6ED-7343803C8D20}">
  <dimension ref="A2:M63"/>
  <sheetViews>
    <sheetView zoomScale="60" zoomScaleNormal="60" workbookViewId="0"/>
  </sheetViews>
  <sheetFormatPr defaultColWidth="9.140625" defaultRowHeight="18.75" x14ac:dyDescent="0.3"/>
  <cols>
    <col min="1" max="1" width="32.42578125" style="2" bestFit="1" customWidth="1"/>
    <col min="2" max="2" width="42.42578125" style="2" bestFit="1" customWidth="1"/>
    <col min="3" max="11" width="18.85546875" style="2" customWidth="1"/>
    <col min="12" max="12" width="15.7109375" style="2" customWidth="1"/>
    <col min="13" max="13" width="27.5703125" style="2" bestFit="1" customWidth="1"/>
    <col min="14" max="14" width="13.140625" style="2" bestFit="1" customWidth="1"/>
    <col min="15" max="17" width="12.42578125" style="2" customWidth="1"/>
    <col min="18" max="16384" width="9.140625" style="2"/>
  </cols>
  <sheetData>
    <row r="2" spans="1:11" x14ac:dyDescent="0.3">
      <c r="A2" s="1" t="s">
        <v>24</v>
      </c>
    </row>
    <row r="3" spans="1:11" x14ac:dyDescent="0.3">
      <c r="A3" s="3" t="s">
        <v>25</v>
      </c>
    </row>
    <row r="4" spans="1:11" x14ac:dyDescent="0.3">
      <c r="A4" s="2" t="s">
        <v>26</v>
      </c>
      <c r="B4" s="1" t="s">
        <v>27</v>
      </c>
    </row>
    <row r="5" spans="1:11" x14ac:dyDescent="0.3">
      <c r="A5" s="3" t="s">
        <v>28</v>
      </c>
      <c r="B5" s="1"/>
    </row>
    <row r="6" spans="1:11" x14ac:dyDescent="0.3">
      <c r="A6" s="2" t="s">
        <v>29</v>
      </c>
      <c r="B6" s="1" t="s">
        <v>30</v>
      </c>
    </row>
    <row r="7" spans="1:11" x14ac:dyDescent="0.3">
      <c r="A7" s="2" t="s">
        <v>31</v>
      </c>
      <c r="B7" s="1" t="s">
        <v>32</v>
      </c>
    </row>
    <row r="8" spans="1:11" x14ac:dyDescent="0.3">
      <c r="A8" s="2" t="s">
        <v>33</v>
      </c>
      <c r="B8" s="1" t="s">
        <v>34</v>
      </c>
    </row>
    <row r="9" spans="1:11" x14ac:dyDescent="0.3">
      <c r="A9" s="2" t="s">
        <v>35</v>
      </c>
      <c r="B9" s="2" t="s">
        <v>36</v>
      </c>
    </row>
    <row r="10" spans="1:11" x14ac:dyDescent="0.3">
      <c r="A10" s="2" t="s">
        <v>37</v>
      </c>
      <c r="B10" s="1" t="s">
        <v>88</v>
      </c>
    </row>
    <row r="11" spans="1:11" x14ac:dyDescent="0.3">
      <c r="A11" s="3" t="s">
        <v>38</v>
      </c>
      <c r="B11" s="1"/>
    </row>
    <row r="12" spans="1:11" x14ac:dyDescent="0.3">
      <c r="A12" s="2" t="s">
        <v>39</v>
      </c>
      <c r="B12" s="1" t="s">
        <v>40</v>
      </c>
    </row>
    <row r="13" spans="1:11" x14ac:dyDescent="0.3">
      <c r="A13" s="2" t="s">
        <v>41</v>
      </c>
      <c r="B13" s="1" t="s">
        <v>42</v>
      </c>
    </row>
    <row r="14" spans="1:11" x14ac:dyDescent="0.3">
      <c r="A14" s="2" t="s">
        <v>43</v>
      </c>
      <c r="B14" s="1" t="s">
        <v>44</v>
      </c>
    </row>
    <row r="16" spans="1:11" x14ac:dyDescent="0.3">
      <c r="A16" s="4"/>
      <c r="B16" s="4"/>
      <c r="C16" s="6" t="s">
        <v>45</v>
      </c>
      <c r="D16" s="35" t="s">
        <v>46</v>
      </c>
      <c r="E16" s="35"/>
      <c r="F16" s="35"/>
      <c r="G16" s="35"/>
      <c r="H16" s="35"/>
      <c r="I16" s="36" t="s">
        <v>47</v>
      </c>
      <c r="J16" s="36"/>
      <c r="K16" s="36"/>
    </row>
    <row r="17" spans="1:13" ht="93.75" x14ac:dyDescent="0.3">
      <c r="A17" s="4"/>
      <c r="B17" s="4"/>
      <c r="C17" s="6" t="s">
        <v>89</v>
      </c>
      <c r="D17" s="7" t="s">
        <v>49</v>
      </c>
      <c r="E17" s="7" t="s">
        <v>50</v>
      </c>
      <c r="F17" s="7" t="s">
        <v>51</v>
      </c>
      <c r="G17" s="7" t="s">
        <v>52</v>
      </c>
      <c r="H17" s="7" t="s">
        <v>90</v>
      </c>
      <c r="I17" s="8" t="s">
        <v>54</v>
      </c>
      <c r="J17" s="8" t="s">
        <v>55</v>
      </c>
      <c r="K17" s="8" t="s">
        <v>56</v>
      </c>
    </row>
    <row r="18" spans="1:13" x14ac:dyDescent="0.3">
      <c r="A18" s="9" t="s">
        <v>57</v>
      </c>
      <c r="B18" s="4"/>
      <c r="C18" s="10">
        <v>2.44</v>
      </c>
      <c r="D18" s="10">
        <f>SUM(D27:D32)</f>
        <v>0</v>
      </c>
      <c r="E18" s="10">
        <f t="shared" ref="E18:H18" si="0">SUM(E27:E32)</f>
        <v>0</v>
      </c>
      <c r="F18" s="10">
        <f t="shared" si="0"/>
        <v>0</v>
      </c>
      <c r="G18" s="10">
        <f t="shared" si="0"/>
        <v>0</v>
      </c>
      <c r="H18" s="10">
        <f t="shared" si="0"/>
        <v>0</v>
      </c>
      <c r="I18" s="10">
        <f>SUM(C18,D18:H18)</f>
        <v>2.44</v>
      </c>
      <c r="J18" s="10">
        <f t="shared" ref="J18:K18" si="1">SUM(J27:J32)</f>
        <v>2.4403506002008259</v>
      </c>
      <c r="K18" s="10">
        <f t="shared" si="1"/>
        <v>-3.5060020082561261E-4</v>
      </c>
    </row>
    <row r="19" spans="1:13" x14ac:dyDescent="0.3">
      <c r="A19" s="9" t="s">
        <v>58</v>
      </c>
      <c r="B19" s="4"/>
      <c r="C19" s="10">
        <v>517.51</v>
      </c>
      <c r="D19" s="10">
        <f>SUM(D34:D38)</f>
        <v>0</v>
      </c>
      <c r="E19" s="10">
        <f t="shared" ref="E19:H19" si="2">SUM(E34:E38)</f>
        <v>0</v>
      </c>
      <c r="F19" s="10">
        <f t="shared" si="2"/>
        <v>0</v>
      </c>
      <c r="G19" s="10">
        <f t="shared" si="2"/>
        <v>0</v>
      </c>
      <c r="H19" s="10">
        <f t="shared" si="2"/>
        <v>0</v>
      </c>
      <c r="I19" s="10">
        <f t="shared" ref="I19:I61" si="3">SUM(C19,D19:H19)</f>
        <v>517.51</v>
      </c>
      <c r="J19" s="10">
        <f t="shared" ref="J19:K19" si="4">SUM(J34:J38)</f>
        <v>517.5099226466383</v>
      </c>
      <c r="K19" s="10">
        <f t="shared" si="4"/>
        <v>7.7353361675136512E-5</v>
      </c>
    </row>
    <row r="20" spans="1:13" x14ac:dyDescent="0.3">
      <c r="A20" s="9" t="s">
        <v>59</v>
      </c>
      <c r="B20" s="4"/>
      <c r="C20" s="10">
        <v>230.31</v>
      </c>
      <c r="D20" s="10">
        <f t="shared" ref="D20:H20" si="5">SUM(D45:D49)</f>
        <v>0</v>
      </c>
      <c r="E20" s="10">
        <f t="shared" si="5"/>
        <v>0</v>
      </c>
      <c r="F20" s="10">
        <f t="shared" si="5"/>
        <v>0</v>
      </c>
      <c r="G20" s="10">
        <f t="shared" si="5"/>
        <v>0</v>
      </c>
      <c r="H20" s="10">
        <f t="shared" si="5"/>
        <v>-32.049999999999997</v>
      </c>
      <c r="I20" s="10">
        <f t="shared" si="3"/>
        <v>198.26</v>
      </c>
      <c r="J20" s="10">
        <f>SUM(J45:J49)</f>
        <v>198.23653069001753</v>
      </c>
      <c r="K20" s="10">
        <f t="shared" ref="K20" si="6">SUM(K45:K47)</f>
        <v>3.5698156826065031E-3</v>
      </c>
    </row>
    <row r="21" spans="1:13" x14ac:dyDescent="0.3">
      <c r="A21" s="9" t="s">
        <v>60</v>
      </c>
      <c r="B21" s="4"/>
      <c r="C21" s="10">
        <v>68.400000000000006</v>
      </c>
      <c r="D21" s="10">
        <f>SUM(D40:D43)</f>
        <v>0</v>
      </c>
      <c r="E21" s="10">
        <f t="shared" ref="E21:H21" si="7">SUM(E40:E43)</f>
        <v>0</v>
      </c>
      <c r="F21" s="10">
        <f t="shared" si="7"/>
        <v>0</v>
      </c>
      <c r="G21" s="10">
        <f t="shared" si="7"/>
        <v>0</v>
      </c>
      <c r="H21" s="10">
        <f t="shared" si="7"/>
        <v>0</v>
      </c>
      <c r="I21" s="10">
        <f t="shared" si="3"/>
        <v>68.400000000000006</v>
      </c>
      <c r="J21" s="10">
        <f t="shared" ref="J21" si="8">SUM(J40:J43)</f>
        <v>68.401389143131524</v>
      </c>
      <c r="K21" s="10">
        <f>SUM(K40:K43)</f>
        <v>-1.3891431315325997E-3</v>
      </c>
    </row>
    <row r="22" spans="1:13" s="12" customFormat="1" x14ac:dyDescent="0.3">
      <c r="A22" s="11" t="s">
        <v>61</v>
      </c>
      <c r="B22" s="10"/>
      <c r="C22" s="10">
        <v>379.65</v>
      </c>
      <c r="D22" s="10">
        <f>SUM(D51:D53)</f>
        <v>0</v>
      </c>
      <c r="E22" s="10">
        <f>SUM(E51:E53)</f>
        <v>0</v>
      </c>
      <c r="F22" s="10">
        <f>SUM(F51:F53)</f>
        <v>0</v>
      </c>
      <c r="G22" s="10">
        <f>SUM(G51:G53)</f>
        <v>0</v>
      </c>
      <c r="H22" s="10">
        <f>SUM(H51:H53)</f>
        <v>0</v>
      </c>
      <c r="I22" s="10">
        <f t="shared" si="3"/>
        <v>379.65</v>
      </c>
      <c r="J22" s="10">
        <f>SUM(J51:J53)</f>
        <v>379.65199125107773</v>
      </c>
      <c r="K22" s="10">
        <f>SUM(K51:K53)</f>
        <v>-1.9912510777260195E-3</v>
      </c>
      <c r="M22" s="2"/>
    </row>
    <row r="23" spans="1:13" x14ac:dyDescent="0.3">
      <c r="A23" s="9" t="s">
        <v>62</v>
      </c>
      <c r="B23" s="4"/>
      <c r="C23" s="10">
        <v>411.1</v>
      </c>
      <c r="D23" s="10">
        <f>SUM(D55:D60)</f>
        <v>0</v>
      </c>
      <c r="E23" s="10">
        <f t="shared" ref="E23:H23" si="9">SUM(E55:E60)</f>
        <v>0</v>
      </c>
      <c r="F23" s="10">
        <f t="shared" si="9"/>
        <v>0</v>
      </c>
      <c r="G23" s="10">
        <f t="shared" si="9"/>
        <v>0</v>
      </c>
      <c r="H23" s="10">
        <f t="shared" si="9"/>
        <v>0</v>
      </c>
      <c r="I23" s="10">
        <f t="shared" si="3"/>
        <v>411.1</v>
      </c>
      <c r="J23" s="10">
        <f t="shared" ref="J23:K23" si="10">SUM(J55:J60)</f>
        <v>411.1043212260505</v>
      </c>
      <c r="K23" s="10">
        <f t="shared" si="10"/>
        <v>5.6787739494836842E-3</v>
      </c>
    </row>
    <row r="24" spans="1:13" x14ac:dyDescent="0.3">
      <c r="A24" s="9" t="s">
        <v>63</v>
      </c>
      <c r="B24" s="4"/>
      <c r="C24" s="10">
        <v>-50.5</v>
      </c>
      <c r="D24" s="10">
        <f>D62</f>
        <v>0</v>
      </c>
      <c r="E24" s="10">
        <f t="shared" ref="E24:H24" si="11">E62</f>
        <v>0</v>
      </c>
      <c r="F24" s="10">
        <f t="shared" si="11"/>
        <v>0</v>
      </c>
      <c r="G24" s="10">
        <f t="shared" si="11"/>
        <v>0</v>
      </c>
      <c r="H24" s="10">
        <f t="shared" si="11"/>
        <v>0</v>
      </c>
      <c r="I24" s="10">
        <f t="shared" si="3"/>
        <v>-50.5</v>
      </c>
      <c r="J24" s="10">
        <f t="shared" ref="J24:K24" si="12">J62</f>
        <v>-50.492506214403676</v>
      </c>
      <c r="K24" s="10">
        <f t="shared" si="12"/>
        <v>-7.4937855963241873E-3</v>
      </c>
    </row>
    <row r="25" spans="1:13" s="3" customFormat="1" x14ac:dyDescent="0.3">
      <c r="A25" s="9" t="s">
        <v>6</v>
      </c>
      <c r="B25" s="9"/>
      <c r="C25" s="11">
        <v>1558.91</v>
      </c>
      <c r="D25" s="10">
        <f>SUM(D18:D24)</f>
        <v>0</v>
      </c>
      <c r="E25" s="10">
        <f t="shared" ref="E25:K25" si="13">SUM(E18:E24)</f>
        <v>0</v>
      </c>
      <c r="F25" s="10">
        <f t="shared" si="13"/>
        <v>0</v>
      </c>
      <c r="G25" s="10">
        <f t="shared" si="13"/>
        <v>0</v>
      </c>
      <c r="H25" s="10">
        <f t="shared" si="13"/>
        <v>-32.049999999999997</v>
      </c>
      <c r="I25" s="11">
        <f t="shared" si="3"/>
        <v>1526.8600000000001</v>
      </c>
      <c r="J25" s="11">
        <f>SUM(J18:J24)</f>
        <v>1526.8519993427128</v>
      </c>
      <c r="K25" s="11">
        <f t="shared" si="13"/>
        <v>-1.8988370126430953E-3</v>
      </c>
      <c r="M25" s="2"/>
    </row>
    <row r="26" spans="1:13" x14ac:dyDescent="0.3">
      <c r="A26" s="3"/>
      <c r="B26" s="3"/>
      <c r="C26" s="13"/>
      <c r="D26" s="13"/>
      <c r="E26" s="13"/>
      <c r="F26" s="13"/>
      <c r="G26" s="13"/>
      <c r="H26" s="13"/>
      <c r="I26" s="13"/>
    </row>
    <row r="27" spans="1:13" x14ac:dyDescent="0.3">
      <c r="A27" s="11" t="s">
        <v>64</v>
      </c>
      <c r="B27" s="4" t="s">
        <v>65</v>
      </c>
      <c r="C27" s="10">
        <v>0</v>
      </c>
      <c r="D27" s="10"/>
      <c r="E27" s="10"/>
      <c r="F27" s="10"/>
      <c r="G27" s="10"/>
      <c r="H27" s="10"/>
      <c r="I27" s="10">
        <f t="shared" si="3"/>
        <v>0</v>
      </c>
      <c r="J27" s="4">
        <v>0</v>
      </c>
      <c r="K27" s="10">
        <f t="shared" ref="K27:K51" si="14">I27-J27</f>
        <v>0</v>
      </c>
    </row>
    <row r="28" spans="1:13" x14ac:dyDescent="0.3">
      <c r="A28" s="11" t="s">
        <v>64</v>
      </c>
      <c r="B28" s="4" t="s">
        <v>66</v>
      </c>
      <c r="C28" s="10">
        <v>0</v>
      </c>
      <c r="D28" s="10"/>
      <c r="E28" s="10"/>
      <c r="F28" s="10"/>
      <c r="G28" s="10"/>
      <c r="H28" s="10"/>
      <c r="I28" s="10">
        <f t="shared" si="3"/>
        <v>0</v>
      </c>
      <c r="J28" s="4">
        <v>0</v>
      </c>
      <c r="K28" s="10">
        <f t="shared" si="14"/>
        <v>0</v>
      </c>
    </row>
    <row r="29" spans="1:13" x14ac:dyDescent="0.3">
      <c r="A29" s="11" t="s">
        <v>64</v>
      </c>
      <c r="B29" s="4" t="s">
        <v>7</v>
      </c>
      <c r="C29" s="10">
        <v>2.74</v>
      </c>
      <c r="D29" s="10"/>
      <c r="E29" s="10"/>
      <c r="F29" s="10"/>
      <c r="G29" s="10"/>
      <c r="H29" s="10"/>
      <c r="I29" s="10">
        <f t="shared" si="3"/>
        <v>2.74</v>
      </c>
      <c r="J29" s="4">
        <v>2.7393159387439106</v>
      </c>
      <c r="K29" s="10">
        <f>I29-J29</f>
        <v>6.8406125608966306E-4</v>
      </c>
    </row>
    <row r="30" spans="1:13" x14ac:dyDescent="0.3">
      <c r="A30" s="11" t="s">
        <v>64</v>
      </c>
      <c r="B30" s="4" t="s">
        <v>67</v>
      </c>
      <c r="C30" s="10">
        <v>7.42</v>
      </c>
      <c r="D30" s="10"/>
      <c r="E30" s="10"/>
      <c r="F30" s="10"/>
      <c r="G30" s="10"/>
      <c r="H30" s="10"/>
      <c r="I30" s="10">
        <f t="shared" si="3"/>
        <v>7.42</v>
      </c>
      <c r="J30" s="10">
        <v>7.42</v>
      </c>
      <c r="K30" s="10"/>
    </row>
    <row r="31" spans="1:13" x14ac:dyDescent="0.3">
      <c r="A31" s="11" t="s">
        <v>64</v>
      </c>
      <c r="B31" s="4" t="s">
        <v>68</v>
      </c>
      <c r="C31" s="10">
        <v>-7.42</v>
      </c>
      <c r="D31" s="10"/>
      <c r="E31" s="10"/>
      <c r="F31" s="10"/>
      <c r="G31" s="10"/>
      <c r="H31" s="10"/>
      <c r="I31" s="10">
        <f t="shared" si="3"/>
        <v>-7.42</v>
      </c>
      <c r="J31" s="10">
        <v>-7.42</v>
      </c>
      <c r="K31" s="10"/>
    </row>
    <row r="32" spans="1:13" x14ac:dyDescent="0.3">
      <c r="A32" s="11" t="s">
        <v>64</v>
      </c>
      <c r="B32" s="4" t="s">
        <v>69</v>
      </c>
      <c r="C32" s="10">
        <v>-0.3</v>
      </c>
      <c r="D32" s="10"/>
      <c r="E32" s="10"/>
      <c r="F32" s="10"/>
      <c r="G32" s="10"/>
      <c r="H32" s="10"/>
      <c r="I32" s="10">
        <f t="shared" si="3"/>
        <v>-0.3</v>
      </c>
      <c r="J32" s="4">
        <v>-0.29896533854308471</v>
      </c>
      <c r="K32" s="10">
        <f t="shared" si="14"/>
        <v>-1.0346614569152757E-3</v>
      </c>
    </row>
    <row r="33" spans="1:11" s="3" customFormat="1" x14ac:dyDescent="0.3">
      <c r="A33" s="11" t="s">
        <v>64</v>
      </c>
      <c r="B33" s="9" t="s">
        <v>6</v>
      </c>
      <c r="C33" s="11">
        <f t="shared" ref="C33:K33" si="15">SUM(C27:C32)</f>
        <v>2.4400000000000004</v>
      </c>
      <c r="D33" s="11">
        <f t="shared" si="15"/>
        <v>0</v>
      </c>
      <c r="E33" s="11">
        <f t="shared" si="15"/>
        <v>0</v>
      </c>
      <c r="F33" s="11">
        <f t="shared" si="15"/>
        <v>0</v>
      </c>
      <c r="G33" s="11">
        <f t="shared" si="15"/>
        <v>0</v>
      </c>
      <c r="H33" s="11">
        <f t="shared" si="15"/>
        <v>0</v>
      </c>
      <c r="I33" s="11">
        <f t="shared" si="3"/>
        <v>2.4400000000000004</v>
      </c>
      <c r="J33" s="11">
        <f t="shared" si="15"/>
        <v>2.4403506002008259</v>
      </c>
      <c r="K33" s="11">
        <f t="shared" si="15"/>
        <v>-3.5060020082561261E-4</v>
      </c>
    </row>
    <row r="34" spans="1:11" x14ac:dyDescent="0.3">
      <c r="A34" s="11" t="s">
        <v>58</v>
      </c>
      <c r="B34" s="4" t="s">
        <v>8</v>
      </c>
      <c r="C34" s="10">
        <v>85.19</v>
      </c>
      <c r="D34" s="10"/>
      <c r="E34" s="10"/>
      <c r="F34" s="10">
        <f>-F35</f>
        <v>9.14</v>
      </c>
      <c r="G34" s="10"/>
      <c r="H34" s="10"/>
      <c r="I34" s="10">
        <f t="shared" si="3"/>
        <v>94.33</v>
      </c>
      <c r="J34" s="4">
        <v>94.342770477270832</v>
      </c>
      <c r="K34" s="10">
        <f t="shared" si="14"/>
        <v>-1.2770477270834135E-2</v>
      </c>
    </row>
    <row r="35" spans="1:11" x14ac:dyDescent="0.3">
      <c r="A35" s="11" t="s">
        <v>58</v>
      </c>
      <c r="B35" s="4" t="s">
        <v>9</v>
      </c>
      <c r="C35" s="10">
        <v>389.68</v>
      </c>
      <c r="D35" s="10">
        <f>-D36</f>
        <v>109.84</v>
      </c>
      <c r="E35" s="10">
        <f>-71.29-1.37</f>
        <v>-72.660000000000011</v>
      </c>
      <c r="F35" s="10">
        <v>-9.14</v>
      </c>
      <c r="G35" s="10"/>
      <c r="H35" s="10"/>
      <c r="I35" s="10">
        <f>SUM(C35,D35:H35)</f>
        <v>417.71999999999997</v>
      </c>
      <c r="J35" s="4">
        <v>417.70920125239729</v>
      </c>
      <c r="K35" s="10">
        <f t="shared" si="14"/>
        <v>1.0798747602677849E-2</v>
      </c>
    </row>
    <row r="36" spans="1:11" x14ac:dyDescent="0.3">
      <c r="A36" s="11" t="s">
        <v>58</v>
      </c>
      <c r="B36" s="4" t="s">
        <v>70</v>
      </c>
      <c r="C36" s="10">
        <v>109.84</v>
      </c>
      <c r="D36" s="10">
        <f>-C36</f>
        <v>-109.84</v>
      </c>
      <c r="E36" s="10"/>
      <c r="F36" s="10"/>
      <c r="G36" s="10"/>
      <c r="H36" s="10"/>
      <c r="I36" s="10">
        <f t="shared" si="3"/>
        <v>0</v>
      </c>
      <c r="J36" s="4">
        <v>0</v>
      </c>
      <c r="K36" s="10">
        <f t="shared" si="14"/>
        <v>0</v>
      </c>
    </row>
    <row r="37" spans="1:11" x14ac:dyDescent="0.3">
      <c r="A37" s="11" t="s">
        <v>58</v>
      </c>
      <c r="B37" s="4" t="s">
        <v>10</v>
      </c>
      <c r="C37" s="10"/>
      <c r="D37" s="10"/>
      <c r="E37" s="10">
        <f>-E35</f>
        <v>72.660000000000011</v>
      </c>
      <c r="F37" s="10"/>
      <c r="G37" s="10"/>
      <c r="H37" s="10"/>
      <c r="I37" s="10">
        <f t="shared" si="3"/>
        <v>72.660000000000011</v>
      </c>
      <c r="J37" s="4">
        <v>72.666056751180591</v>
      </c>
      <c r="K37" s="10">
        <f t="shared" si="14"/>
        <v>-6.0567511805800223E-3</v>
      </c>
    </row>
    <row r="38" spans="1:11" x14ac:dyDescent="0.3">
      <c r="A38" s="11" t="s">
        <v>58</v>
      </c>
      <c r="B38" s="4" t="s">
        <v>69</v>
      </c>
      <c r="C38" s="10">
        <v>-67.2</v>
      </c>
      <c r="D38" s="10"/>
      <c r="E38" s="10"/>
      <c r="F38" s="10"/>
      <c r="G38" s="10"/>
      <c r="H38" s="10"/>
      <c r="I38" s="10">
        <f t="shared" si="3"/>
        <v>-67.2</v>
      </c>
      <c r="J38" s="4">
        <f>-8.18607933046782-49.1100559242198-9.91197057952279</f>
        <v>-67.208105834210414</v>
      </c>
      <c r="K38" s="10">
        <f t="shared" si="14"/>
        <v>8.1058342104114445E-3</v>
      </c>
    </row>
    <row r="39" spans="1:11" s="3" customFormat="1" x14ac:dyDescent="0.3">
      <c r="A39" s="11" t="s">
        <v>58</v>
      </c>
      <c r="B39" s="9" t="s">
        <v>6</v>
      </c>
      <c r="C39" s="11">
        <f t="shared" ref="C39:K39" si="16">SUM(C34:C38)</f>
        <v>517.51</v>
      </c>
      <c r="D39" s="11">
        <f t="shared" si="16"/>
        <v>0</v>
      </c>
      <c r="E39" s="11">
        <f t="shared" si="16"/>
        <v>0</v>
      </c>
      <c r="F39" s="11">
        <f t="shared" si="16"/>
        <v>0</v>
      </c>
      <c r="G39" s="11">
        <f t="shared" si="16"/>
        <v>0</v>
      </c>
      <c r="H39" s="11">
        <f t="shared" si="16"/>
        <v>0</v>
      </c>
      <c r="I39" s="11">
        <f t="shared" si="3"/>
        <v>517.51</v>
      </c>
      <c r="J39" s="11">
        <f t="shared" si="16"/>
        <v>517.5099226466383</v>
      </c>
      <c r="K39" s="11">
        <f t="shared" si="16"/>
        <v>7.7353361675136512E-5</v>
      </c>
    </row>
    <row r="40" spans="1:11" x14ac:dyDescent="0.3">
      <c r="A40" s="11" t="s">
        <v>60</v>
      </c>
      <c r="B40" s="4" t="s">
        <v>71</v>
      </c>
      <c r="C40" s="10">
        <v>47.5</v>
      </c>
      <c r="D40" s="10"/>
      <c r="E40" s="10"/>
      <c r="F40" s="10"/>
      <c r="G40" s="10"/>
      <c r="H40" s="10"/>
      <c r="I40" s="10">
        <f t="shared" si="3"/>
        <v>47.5</v>
      </c>
      <c r="J40" s="4">
        <v>47.501389143131533</v>
      </c>
      <c r="K40" s="10">
        <f t="shared" si="14"/>
        <v>-1.3891431315329328E-3</v>
      </c>
    </row>
    <row r="41" spans="1:11" x14ac:dyDescent="0.3">
      <c r="A41" s="11" t="s">
        <v>60</v>
      </c>
      <c r="B41" s="4" t="s">
        <v>72</v>
      </c>
      <c r="C41" s="10">
        <v>-5.5</v>
      </c>
      <c r="D41" s="10"/>
      <c r="E41" s="10"/>
      <c r="F41" s="10"/>
      <c r="G41" s="10"/>
      <c r="H41" s="10"/>
      <c r="I41" s="10">
        <f t="shared" si="3"/>
        <v>-5.5</v>
      </c>
      <c r="J41" s="4">
        <v>-5.5</v>
      </c>
      <c r="K41" s="10">
        <f t="shared" si="14"/>
        <v>0</v>
      </c>
    </row>
    <row r="42" spans="1:11" x14ac:dyDescent="0.3">
      <c r="A42" s="11" t="s">
        <v>60</v>
      </c>
      <c r="B42" s="4" t="s">
        <v>73</v>
      </c>
      <c r="C42" s="10">
        <v>26.97</v>
      </c>
      <c r="D42" s="10"/>
      <c r="E42" s="10"/>
      <c r="F42" s="10"/>
      <c r="G42" s="10"/>
      <c r="H42" s="10"/>
      <c r="I42" s="10">
        <f t="shared" si="3"/>
        <v>26.97</v>
      </c>
      <c r="J42" s="4">
        <v>26.966269199999999</v>
      </c>
      <c r="K42" s="10">
        <f t="shared" si="14"/>
        <v>3.73079999999959E-3</v>
      </c>
    </row>
    <row r="43" spans="1:11" x14ac:dyDescent="0.3">
      <c r="A43" s="11" t="s">
        <v>60</v>
      </c>
      <c r="B43" s="4" t="s">
        <v>74</v>
      </c>
      <c r="C43" s="10">
        <v>-0.56999999999999995</v>
      </c>
      <c r="D43" s="10"/>
      <c r="E43" s="10"/>
      <c r="F43" s="10"/>
      <c r="G43" s="10"/>
      <c r="H43" s="10"/>
      <c r="I43" s="10">
        <f t="shared" si="3"/>
        <v>-0.56999999999999995</v>
      </c>
      <c r="J43" s="4">
        <v>-0.56626920000000069</v>
      </c>
      <c r="K43" s="10">
        <f t="shared" si="14"/>
        <v>-3.7307999999992569E-3</v>
      </c>
    </row>
    <row r="44" spans="1:11" s="3" customFormat="1" x14ac:dyDescent="0.3">
      <c r="A44" s="11" t="s">
        <v>60</v>
      </c>
      <c r="B44" s="9" t="s">
        <v>6</v>
      </c>
      <c r="C44" s="11">
        <f t="shared" ref="C44:K44" si="17">SUM(C40:C43)</f>
        <v>68.400000000000006</v>
      </c>
      <c r="D44" s="11">
        <f t="shared" si="17"/>
        <v>0</v>
      </c>
      <c r="E44" s="11">
        <f t="shared" si="17"/>
        <v>0</v>
      </c>
      <c r="F44" s="11">
        <f t="shared" si="17"/>
        <v>0</v>
      </c>
      <c r="G44" s="11">
        <f t="shared" si="17"/>
        <v>0</v>
      </c>
      <c r="H44" s="11">
        <f t="shared" si="17"/>
        <v>0</v>
      </c>
      <c r="I44" s="11">
        <f t="shared" si="3"/>
        <v>68.400000000000006</v>
      </c>
      <c r="J44" s="11">
        <f t="shared" si="17"/>
        <v>68.401389143131524</v>
      </c>
      <c r="K44" s="11">
        <f t="shared" si="17"/>
        <v>-1.3891431315325997E-3</v>
      </c>
    </row>
    <row r="45" spans="1:11" x14ac:dyDescent="0.3">
      <c r="A45" s="11" t="s">
        <v>59</v>
      </c>
      <c r="B45" s="4" t="s">
        <v>75</v>
      </c>
      <c r="C45" s="10">
        <v>143.6</v>
      </c>
      <c r="D45" s="10"/>
      <c r="E45" s="10"/>
      <c r="F45" s="10"/>
      <c r="G45" s="10"/>
      <c r="H45" s="10"/>
      <c r="I45" s="10">
        <f t="shared" si="3"/>
        <v>143.6</v>
      </c>
      <c r="J45" s="4">
        <v>143.59</v>
      </c>
      <c r="K45" s="10">
        <f t="shared" si="14"/>
        <v>9.9999999999909051E-3</v>
      </c>
    </row>
    <row r="46" spans="1:11" x14ac:dyDescent="0.3">
      <c r="A46" s="11" t="s">
        <v>59</v>
      </c>
      <c r="B46" s="4" t="s">
        <v>76</v>
      </c>
      <c r="C46" s="10">
        <v>23.41</v>
      </c>
      <c r="D46" s="10"/>
      <c r="E46" s="10"/>
      <c r="F46" s="10"/>
      <c r="G46" s="10"/>
      <c r="H46" s="10"/>
      <c r="I46" s="10">
        <f t="shared" si="3"/>
        <v>23.41</v>
      </c>
      <c r="J46" s="4">
        <v>23.410937347307993</v>
      </c>
      <c r="K46" s="10">
        <f t="shared" si="14"/>
        <v>-9.3734730799255317E-4</v>
      </c>
    </row>
    <row r="47" spans="1:11" x14ac:dyDescent="0.3">
      <c r="A47" s="11" t="s">
        <v>59</v>
      </c>
      <c r="B47" s="4" t="s">
        <v>77</v>
      </c>
      <c r="C47" s="10">
        <f>33.7+1.13</f>
        <v>34.830000000000005</v>
      </c>
      <c r="D47" s="10"/>
      <c r="E47" s="10"/>
      <c r="F47" s="10"/>
      <c r="G47" s="10"/>
      <c r="H47" s="10"/>
      <c r="I47" s="10">
        <f t="shared" si="3"/>
        <v>34.830000000000005</v>
      </c>
      <c r="J47" s="4">
        <v>34.835492837009397</v>
      </c>
      <c r="K47" s="10">
        <f t="shared" si="14"/>
        <v>-5.4928370093918488E-3</v>
      </c>
    </row>
    <row r="48" spans="1:11" x14ac:dyDescent="0.3">
      <c r="A48" s="11" t="s">
        <v>59</v>
      </c>
      <c r="B48" s="4" t="s">
        <v>74</v>
      </c>
      <c r="C48" s="10">
        <v>-3.6</v>
      </c>
      <c r="D48" s="10"/>
      <c r="E48" s="10"/>
      <c r="F48" s="10"/>
      <c r="G48" s="10"/>
      <c r="H48" s="10"/>
      <c r="I48" s="10">
        <f t="shared" si="3"/>
        <v>-3.6</v>
      </c>
      <c r="J48" s="4">
        <v>-3.5998994942998701</v>
      </c>
      <c r="K48" s="10">
        <f t="shared" si="14"/>
        <v>-1.005057001299825E-4</v>
      </c>
    </row>
    <row r="49" spans="1:11" x14ac:dyDescent="0.3">
      <c r="A49" s="11" t="s">
        <v>59</v>
      </c>
      <c r="B49" s="4" t="s">
        <v>91</v>
      </c>
      <c r="C49" s="10">
        <v>32.049999999999997</v>
      </c>
      <c r="D49" s="10"/>
      <c r="E49" s="10"/>
      <c r="F49" s="10"/>
      <c r="G49" s="10"/>
      <c r="H49" s="10">
        <f>-C49</f>
        <v>-32.049999999999997</v>
      </c>
      <c r="I49" s="10">
        <f t="shared" si="3"/>
        <v>0</v>
      </c>
      <c r="J49" s="4">
        <v>0</v>
      </c>
      <c r="K49" s="10">
        <f t="shared" si="14"/>
        <v>0</v>
      </c>
    </row>
    <row r="50" spans="1:11" x14ac:dyDescent="0.3">
      <c r="A50" s="11" t="s">
        <v>59</v>
      </c>
      <c r="B50" s="9" t="s">
        <v>6</v>
      </c>
      <c r="C50" s="11">
        <f t="shared" ref="C50:I50" si="18">SUM(C45:C49)</f>
        <v>230.29000000000002</v>
      </c>
      <c r="D50" s="11">
        <f t="shared" si="18"/>
        <v>0</v>
      </c>
      <c r="E50" s="11">
        <f t="shared" si="18"/>
        <v>0</v>
      </c>
      <c r="F50" s="11">
        <f t="shared" si="18"/>
        <v>0</v>
      </c>
      <c r="G50" s="11">
        <f t="shared" si="18"/>
        <v>0</v>
      </c>
      <c r="H50" s="11">
        <f t="shared" si="18"/>
        <v>-32.049999999999997</v>
      </c>
      <c r="I50" s="11">
        <f t="shared" si="18"/>
        <v>198.24</v>
      </c>
      <c r="J50" s="11">
        <f>SUM(J45:J49)</f>
        <v>198.23653069001753</v>
      </c>
      <c r="K50" s="11">
        <f t="shared" ref="K50" si="19">SUM(K45:K49)</f>
        <v>3.4693099824765206E-3</v>
      </c>
    </row>
    <row r="51" spans="1:11" s="12" customFormat="1" x14ac:dyDescent="0.3">
      <c r="A51" s="11" t="s">
        <v>61</v>
      </c>
      <c r="B51" s="10" t="s">
        <v>78</v>
      </c>
      <c r="C51" s="10">
        <v>33.700000000000003</v>
      </c>
      <c r="D51" s="10"/>
      <c r="E51" s="10"/>
      <c r="F51" s="10"/>
      <c r="G51" s="10"/>
      <c r="H51" s="10"/>
      <c r="I51" s="10">
        <f t="shared" si="3"/>
        <v>33.700000000000003</v>
      </c>
      <c r="J51" s="4">
        <v>33.697053369412842</v>
      </c>
      <c r="K51" s="10">
        <f t="shared" si="14"/>
        <v>2.9466305871608256E-3</v>
      </c>
    </row>
    <row r="52" spans="1:11" s="12" customFormat="1" x14ac:dyDescent="0.3">
      <c r="A52" s="11" t="s">
        <v>61</v>
      </c>
      <c r="B52" s="10" t="s">
        <v>79</v>
      </c>
      <c r="C52" s="10">
        <v>190.41</v>
      </c>
      <c r="D52" s="10"/>
      <c r="E52" s="10"/>
      <c r="F52" s="10"/>
      <c r="G52" s="10">
        <f>-G53</f>
        <v>155.54</v>
      </c>
      <c r="H52" s="10"/>
      <c r="I52" s="10">
        <f t="shared" si="3"/>
        <v>345.95</v>
      </c>
      <c r="J52" s="4">
        <v>345.95493788166488</v>
      </c>
      <c r="K52" s="10">
        <f>I52-J52</f>
        <v>-4.9378816648868451E-3</v>
      </c>
    </row>
    <row r="53" spans="1:11" s="12" customFormat="1" x14ac:dyDescent="0.3">
      <c r="A53" s="11" t="s">
        <v>61</v>
      </c>
      <c r="B53" s="10" t="s">
        <v>80</v>
      </c>
      <c r="C53" s="10">
        <v>155.54</v>
      </c>
      <c r="D53" s="10"/>
      <c r="E53" s="10"/>
      <c r="F53" s="10"/>
      <c r="G53" s="10">
        <f>-C53</f>
        <v>-155.54</v>
      </c>
      <c r="H53" s="10"/>
      <c r="I53" s="10">
        <f>SUM(C53,D53:H53)</f>
        <v>0</v>
      </c>
      <c r="J53" s="10">
        <v>0</v>
      </c>
      <c r="K53" s="10">
        <f t="shared" ref="K53:K60" si="20">I53-J53</f>
        <v>0</v>
      </c>
    </row>
    <row r="54" spans="1:11" s="12" customFormat="1" x14ac:dyDescent="0.3">
      <c r="A54" s="11" t="s">
        <v>61</v>
      </c>
      <c r="B54" s="9" t="s">
        <v>6</v>
      </c>
      <c r="C54" s="11">
        <f t="shared" ref="C54:H54" si="21">SUM(C51:C53)</f>
        <v>379.65</v>
      </c>
      <c r="D54" s="11">
        <f t="shared" si="21"/>
        <v>0</v>
      </c>
      <c r="E54" s="11">
        <f t="shared" si="21"/>
        <v>0</v>
      </c>
      <c r="F54" s="11">
        <f t="shared" si="21"/>
        <v>0</v>
      </c>
      <c r="G54" s="11">
        <f t="shared" si="21"/>
        <v>0</v>
      </c>
      <c r="H54" s="11">
        <f t="shared" si="21"/>
        <v>0</v>
      </c>
      <c r="I54" s="11">
        <f t="shared" si="3"/>
        <v>379.65</v>
      </c>
      <c r="J54" s="11">
        <f>SUM(J51:J53)</f>
        <v>379.65199125107773</v>
      </c>
      <c r="K54" s="11">
        <f>SUM(K51:K53)</f>
        <v>-1.9912510777260195E-3</v>
      </c>
    </row>
    <row r="55" spans="1:11" x14ac:dyDescent="0.3">
      <c r="A55" s="11" t="s">
        <v>81</v>
      </c>
      <c r="B55" s="4" t="s">
        <v>82</v>
      </c>
      <c r="C55" s="10">
        <v>157.81</v>
      </c>
      <c r="D55" s="10"/>
      <c r="E55" s="10"/>
      <c r="F55" s="10"/>
      <c r="G55" s="10">
        <f>-G56</f>
        <v>110.08</v>
      </c>
      <c r="H55" s="10"/>
      <c r="I55" s="10">
        <f t="shared" si="3"/>
        <v>267.89</v>
      </c>
      <c r="J55" s="10">
        <v>267.89</v>
      </c>
      <c r="K55" s="10">
        <f t="shared" si="20"/>
        <v>0</v>
      </c>
    </row>
    <row r="56" spans="1:11" x14ac:dyDescent="0.3">
      <c r="A56" s="11" t="s">
        <v>81</v>
      </c>
      <c r="B56" s="4" t="s">
        <v>83</v>
      </c>
      <c r="C56" s="10">
        <v>110.08</v>
      </c>
      <c r="D56" s="10"/>
      <c r="E56" s="10"/>
      <c r="F56" s="10"/>
      <c r="G56" s="10">
        <f>-C56</f>
        <v>-110.08</v>
      </c>
      <c r="H56" s="10"/>
      <c r="I56" s="10">
        <f t="shared" si="3"/>
        <v>0</v>
      </c>
      <c r="J56" s="4">
        <v>0</v>
      </c>
      <c r="K56" s="10">
        <f t="shared" si="20"/>
        <v>0</v>
      </c>
    </row>
    <row r="57" spans="1:11" x14ac:dyDescent="0.3">
      <c r="A57" s="11" t="s">
        <v>81</v>
      </c>
      <c r="B57" s="4" t="s">
        <v>84</v>
      </c>
      <c r="C57" s="10">
        <v>69.7</v>
      </c>
      <c r="D57" s="10"/>
      <c r="E57" s="10"/>
      <c r="F57" s="10"/>
      <c r="G57" s="10">
        <f>-G58</f>
        <v>47.91</v>
      </c>
      <c r="H57" s="10"/>
      <c r="I57" s="10">
        <f t="shared" si="3"/>
        <v>117.61</v>
      </c>
      <c r="J57" s="4">
        <v>117.6051268743249</v>
      </c>
      <c r="K57" s="10">
        <f t="shared" si="20"/>
        <v>4.8731256751040064E-3</v>
      </c>
    </row>
    <row r="58" spans="1:11" x14ac:dyDescent="0.3">
      <c r="A58" s="11" t="s">
        <v>81</v>
      </c>
      <c r="B58" s="4" t="s">
        <v>85</v>
      </c>
      <c r="C58" s="10">
        <v>47.91</v>
      </c>
      <c r="D58" s="10"/>
      <c r="E58" s="10"/>
      <c r="F58" s="10"/>
      <c r="G58" s="10">
        <f>-C58</f>
        <v>-47.91</v>
      </c>
      <c r="H58" s="10"/>
      <c r="I58" s="10">
        <f t="shared" si="3"/>
        <v>0</v>
      </c>
      <c r="J58" s="4">
        <v>0</v>
      </c>
      <c r="K58" s="10">
        <f t="shared" si="20"/>
        <v>0</v>
      </c>
    </row>
    <row r="59" spans="1:11" x14ac:dyDescent="0.3">
      <c r="A59" s="11" t="s">
        <v>81</v>
      </c>
      <c r="B59" s="14" t="s">
        <v>86</v>
      </c>
      <c r="C59" s="10">
        <v>6.89</v>
      </c>
      <c r="D59" s="10"/>
      <c r="E59" s="10"/>
      <c r="F59" s="10"/>
      <c r="G59" s="10"/>
      <c r="H59" s="10"/>
      <c r="I59" s="10">
        <f t="shared" si="3"/>
        <v>6.89</v>
      </c>
      <c r="J59" s="10">
        <v>6.89</v>
      </c>
      <c r="K59" s="10">
        <f t="shared" si="20"/>
        <v>0</v>
      </c>
    </row>
    <row r="60" spans="1:11" x14ac:dyDescent="0.3">
      <c r="A60" s="11" t="s">
        <v>81</v>
      </c>
      <c r="B60" s="4" t="s">
        <v>87</v>
      </c>
      <c r="C60" s="10">
        <v>18.72</v>
      </c>
      <c r="D60" s="10"/>
      <c r="E60" s="10"/>
      <c r="F60" s="10"/>
      <c r="G60" s="10"/>
      <c r="H60" s="10"/>
      <c r="I60" s="10">
        <f t="shared" si="3"/>
        <v>18.72</v>
      </c>
      <c r="J60" s="4">
        <v>18.719194351725619</v>
      </c>
      <c r="K60" s="10">
        <f t="shared" si="20"/>
        <v>8.0564827437967779E-4</v>
      </c>
    </row>
    <row r="61" spans="1:11" s="3" customFormat="1" x14ac:dyDescent="0.3">
      <c r="A61" s="11" t="s">
        <v>81</v>
      </c>
      <c r="B61" s="9" t="s">
        <v>6</v>
      </c>
      <c r="C61" s="11">
        <f t="shared" ref="C61:K61" si="22">SUM(C55:C60)</f>
        <v>411.11</v>
      </c>
      <c r="D61" s="11">
        <f t="shared" si="22"/>
        <v>0</v>
      </c>
      <c r="E61" s="11">
        <f t="shared" si="22"/>
        <v>0</v>
      </c>
      <c r="F61" s="11">
        <f t="shared" si="22"/>
        <v>0</v>
      </c>
      <c r="G61" s="11">
        <f t="shared" si="22"/>
        <v>0</v>
      </c>
      <c r="H61" s="11">
        <f t="shared" si="22"/>
        <v>0</v>
      </c>
      <c r="I61" s="11">
        <f t="shared" si="3"/>
        <v>411.11</v>
      </c>
      <c r="J61" s="11">
        <f t="shared" si="22"/>
        <v>411.1043212260505</v>
      </c>
      <c r="K61" s="11">
        <f t="shared" si="22"/>
        <v>5.6787739494836842E-3</v>
      </c>
    </row>
    <row r="62" spans="1:11" x14ac:dyDescent="0.3">
      <c r="A62" s="9" t="s">
        <v>63</v>
      </c>
      <c r="B62" s="9" t="s">
        <v>6</v>
      </c>
      <c r="C62" s="11">
        <f>C24</f>
        <v>-50.5</v>
      </c>
      <c r="D62" s="11"/>
      <c r="E62" s="11"/>
      <c r="F62" s="11"/>
      <c r="G62" s="11"/>
      <c r="H62" s="11"/>
      <c r="I62" s="10">
        <f>SUM(C62,D62:H62)</f>
        <v>-50.5</v>
      </c>
      <c r="J62" s="4">
        <v>-50.492506214403676</v>
      </c>
      <c r="K62" s="10">
        <f>I62-J62</f>
        <v>-7.4937855963241873E-3</v>
      </c>
    </row>
    <row r="63" spans="1:11" x14ac:dyDescent="0.3">
      <c r="B63" s="15"/>
      <c r="C63" s="16"/>
      <c r="D63" s="16"/>
      <c r="E63" s="16"/>
      <c r="F63" s="16"/>
      <c r="G63" s="16"/>
      <c r="H63" s="16"/>
      <c r="I63" s="16"/>
    </row>
  </sheetData>
  <mergeCells count="2">
    <mergeCell ref="D16:H16"/>
    <mergeCell ref="I16:K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4AA51-65AD-43AE-AA39-232648FBBFC9}">
  <dimension ref="A1:K37"/>
  <sheetViews>
    <sheetView zoomScale="70" zoomScaleNormal="70" workbookViewId="0">
      <selection activeCell="A4" sqref="A4:J4"/>
    </sheetView>
  </sheetViews>
  <sheetFormatPr defaultColWidth="9.140625" defaultRowHeight="18.75" x14ac:dyDescent="0.3"/>
  <cols>
    <col min="1" max="1" width="39.85546875" style="18" customWidth="1"/>
    <col min="2" max="6" width="17.42578125" style="18" customWidth="1"/>
    <col min="7" max="7" width="76" style="20" customWidth="1"/>
    <col min="8" max="10" width="17.42578125" style="18" customWidth="1"/>
    <col min="11" max="16384" width="9.140625" style="18"/>
  </cols>
  <sheetData>
    <row r="1" spans="1:11" x14ac:dyDescent="0.3">
      <c r="A1" s="17" t="s">
        <v>94</v>
      </c>
      <c r="E1" s="19"/>
    </row>
    <row r="2" spans="1:11" ht="38.25" customHeight="1" x14ac:dyDescent="0.3">
      <c r="A2" s="37" t="s">
        <v>98</v>
      </c>
      <c r="B2" s="37"/>
      <c r="C2" s="37"/>
      <c r="D2" s="37"/>
      <c r="E2" s="37"/>
      <c r="F2" s="37"/>
      <c r="G2" s="37"/>
      <c r="H2" s="37"/>
      <c r="I2" s="37"/>
      <c r="J2" s="37"/>
    </row>
    <row r="3" spans="1:11" x14ac:dyDescent="0.3">
      <c r="A3" s="37" t="s">
        <v>102</v>
      </c>
      <c r="B3" s="37"/>
      <c r="C3" s="37"/>
      <c r="D3" s="37"/>
      <c r="E3" s="37"/>
      <c r="F3" s="37"/>
      <c r="G3" s="37"/>
      <c r="H3" s="37"/>
      <c r="I3" s="37"/>
      <c r="J3" s="37"/>
    </row>
    <row r="4" spans="1:11" ht="38.25" customHeight="1" x14ac:dyDescent="0.3">
      <c r="A4" s="37" t="s">
        <v>101</v>
      </c>
      <c r="B4" s="37"/>
      <c r="C4" s="37"/>
      <c r="D4" s="37"/>
      <c r="E4" s="37"/>
      <c r="F4" s="37"/>
      <c r="G4" s="37"/>
      <c r="H4" s="37"/>
      <c r="I4" s="37"/>
      <c r="J4" s="37"/>
    </row>
    <row r="5" spans="1:11" x14ac:dyDescent="0.3">
      <c r="A5" s="38" t="s">
        <v>97</v>
      </c>
      <c r="B5" s="38"/>
      <c r="C5" s="38"/>
      <c r="D5" s="38"/>
      <c r="E5" s="38"/>
      <c r="F5" s="38"/>
      <c r="G5" s="38"/>
      <c r="H5" s="38"/>
      <c r="I5" s="38"/>
      <c r="J5" s="38"/>
    </row>
    <row r="6" spans="1:11" s="23" customFormat="1" ht="94.5" customHeight="1" x14ac:dyDescent="0.3">
      <c r="A6" s="21"/>
      <c r="B6" s="21" t="s">
        <v>0</v>
      </c>
      <c r="C6" s="21" t="s">
        <v>1</v>
      </c>
      <c r="D6" s="21" t="s">
        <v>2</v>
      </c>
      <c r="E6" s="21" t="s">
        <v>95</v>
      </c>
      <c r="F6" s="21" t="s">
        <v>96</v>
      </c>
      <c r="G6" s="21" t="s">
        <v>3</v>
      </c>
      <c r="H6" s="21" t="s">
        <v>4</v>
      </c>
      <c r="I6" s="21" t="s">
        <v>5</v>
      </c>
      <c r="J6" s="22" t="s">
        <v>6</v>
      </c>
    </row>
    <row r="7" spans="1:11" x14ac:dyDescent="0.3">
      <c r="A7" s="24" t="s">
        <v>7</v>
      </c>
      <c r="B7" s="25">
        <v>11.590350600200825</v>
      </c>
      <c r="C7" s="25">
        <v>0</v>
      </c>
      <c r="D7" s="25">
        <v>11.590350600200825</v>
      </c>
      <c r="E7" s="25">
        <v>0</v>
      </c>
      <c r="F7" s="25">
        <v>0</v>
      </c>
      <c r="G7" s="10" t="s">
        <v>92</v>
      </c>
      <c r="H7" s="25">
        <f>D7-E7</f>
        <v>11.590350600200825</v>
      </c>
      <c r="I7" s="25">
        <f t="shared" ref="I7:I20" si="0">F7+E7</f>
        <v>0</v>
      </c>
      <c r="J7" s="25">
        <f t="shared" ref="J7:J20" si="1">SUM(H7:I7)</f>
        <v>11.590350600200825</v>
      </c>
      <c r="K7" s="34"/>
    </row>
    <row r="8" spans="1:11" x14ac:dyDescent="0.3">
      <c r="A8" s="24" t="s">
        <v>8</v>
      </c>
      <c r="B8" s="25">
        <v>162.00562222329637</v>
      </c>
      <c r="C8" s="25">
        <v>-1.6425039219758713</v>
      </c>
      <c r="D8" s="25">
        <v>149.66800000000001</v>
      </c>
      <c r="E8" s="25">
        <v>-7.3</v>
      </c>
      <c r="F8" s="25">
        <v>0</v>
      </c>
      <c r="G8" s="10" t="s">
        <v>99</v>
      </c>
      <c r="H8" s="25">
        <f>D8-E8</f>
        <v>156.96800000000002</v>
      </c>
      <c r="I8" s="25">
        <f t="shared" si="0"/>
        <v>-7.3</v>
      </c>
      <c r="J8" s="25">
        <f t="shared" si="1"/>
        <v>149.66800000000001</v>
      </c>
      <c r="K8" s="34"/>
    </row>
    <row r="9" spans="1:11" x14ac:dyDescent="0.3">
      <c r="A9" s="24" t="s">
        <v>9</v>
      </c>
      <c r="B9" s="25">
        <v>654.16519999796117</v>
      </c>
      <c r="C9" s="25">
        <v>-44.33</v>
      </c>
      <c r="D9" s="25">
        <v>546.68754805173978</v>
      </c>
      <c r="E9" s="25">
        <f>-6.53-1.9</f>
        <v>-8.43</v>
      </c>
      <c r="F9" s="25">
        <f>-0.04*(SUM(D8,D10,D17,D23)-E21)-E21</f>
        <v>-1.5384644731396762</v>
      </c>
      <c r="G9" s="10" t="s">
        <v>93</v>
      </c>
      <c r="H9" s="25">
        <f>D9-E9</f>
        <v>555.11754805173973</v>
      </c>
      <c r="I9" s="25">
        <f t="shared" si="0"/>
        <v>-9.9684644731396759</v>
      </c>
      <c r="J9" s="25">
        <f t="shared" si="1"/>
        <v>545.14908357860008</v>
      </c>
      <c r="K9" s="34"/>
    </row>
    <row r="10" spans="1:11" x14ac:dyDescent="0.3">
      <c r="A10" s="24" t="s">
        <v>10</v>
      </c>
      <c r="B10" s="25">
        <v>82.566689324487569</v>
      </c>
      <c r="C10" s="25">
        <v>-3.8555327212908184</v>
      </c>
      <c r="D10" s="25">
        <v>72.786000000000001</v>
      </c>
      <c r="E10" s="25">
        <v>-9.7799999999999994</v>
      </c>
      <c r="F10" s="25">
        <v>0</v>
      </c>
      <c r="G10" s="10" t="s">
        <v>99</v>
      </c>
      <c r="H10" s="25">
        <f t="shared" ref="H10:H20" si="2">D10-E10</f>
        <v>82.566000000000003</v>
      </c>
      <c r="I10" s="25">
        <f t="shared" si="0"/>
        <v>-9.7799999999999994</v>
      </c>
      <c r="J10" s="25">
        <f t="shared" si="1"/>
        <v>72.786000000000001</v>
      </c>
      <c r="K10" s="34"/>
    </row>
    <row r="11" spans="1:11" x14ac:dyDescent="0.3">
      <c r="A11" s="24" t="s">
        <v>11</v>
      </c>
      <c r="B11" s="25">
        <v>880.26128579841304</v>
      </c>
      <c r="C11" s="25">
        <v>-33.425279366863123</v>
      </c>
      <c r="D11" s="25">
        <v>880.26128579841304</v>
      </c>
      <c r="E11" s="25">
        <v>0</v>
      </c>
      <c r="F11" s="25">
        <f>C11</f>
        <v>-33.425279366863123</v>
      </c>
      <c r="G11" s="10" t="s">
        <v>92</v>
      </c>
      <c r="H11" s="25">
        <f t="shared" si="2"/>
        <v>880.26128579841304</v>
      </c>
      <c r="I11" s="25">
        <f t="shared" si="0"/>
        <v>-33.425279366863123</v>
      </c>
      <c r="J11" s="25">
        <f t="shared" si="1"/>
        <v>846.83600643154989</v>
      </c>
      <c r="K11" s="34"/>
    </row>
    <row r="12" spans="1:11" x14ac:dyDescent="0.3">
      <c r="A12" s="24" t="s">
        <v>12</v>
      </c>
      <c r="B12" s="25">
        <v>135.0712790540509</v>
      </c>
      <c r="C12" s="25">
        <v>0</v>
      </c>
      <c r="D12" s="25">
        <v>127.62429786936343</v>
      </c>
      <c r="E12" s="25">
        <v>0</v>
      </c>
      <c r="F12" s="25">
        <v>0</v>
      </c>
      <c r="G12" s="10" t="s">
        <v>92</v>
      </c>
      <c r="H12" s="25">
        <f t="shared" si="2"/>
        <v>127.62429786936343</v>
      </c>
      <c r="I12" s="25">
        <f t="shared" si="0"/>
        <v>0</v>
      </c>
      <c r="J12" s="25">
        <f t="shared" si="1"/>
        <v>127.62429786936343</v>
      </c>
      <c r="K12" s="34"/>
    </row>
    <row r="13" spans="1:11" x14ac:dyDescent="0.3">
      <c r="A13" s="24" t="s">
        <v>13</v>
      </c>
      <c r="B13" s="25">
        <v>16.630395736370602</v>
      </c>
      <c r="C13" s="25">
        <v>0</v>
      </c>
      <c r="D13" s="25">
        <v>20.018500029224995</v>
      </c>
      <c r="E13" s="25">
        <v>0</v>
      </c>
      <c r="F13" s="25">
        <v>0</v>
      </c>
      <c r="G13" s="10" t="s">
        <v>92</v>
      </c>
      <c r="H13" s="25">
        <f t="shared" si="2"/>
        <v>20.018500029224995</v>
      </c>
      <c r="I13" s="25">
        <f t="shared" si="0"/>
        <v>0</v>
      </c>
      <c r="J13" s="25">
        <f t="shared" si="1"/>
        <v>20.018500029224995</v>
      </c>
      <c r="K13" s="34"/>
    </row>
    <row r="14" spans="1:11" x14ac:dyDescent="0.3">
      <c r="A14" s="24" t="s">
        <v>14</v>
      </c>
      <c r="B14" s="25">
        <v>26.634680000000003</v>
      </c>
      <c r="C14" s="25">
        <v>0</v>
      </c>
      <c r="D14" s="25">
        <v>26.589287673535296</v>
      </c>
      <c r="E14" s="25">
        <v>0</v>
      </c>
      <c r="F14" s="25">
        <v>0</v>
      </c>
      <c r="G14" s="10" t="s">
        <v>92</v>
      </c>
      <c r="H14" s="25">
        <f t="shared" si="2"/>
        <v>26.589287673535296</v>
      </c>
      <c r="I14" s="25">
        <f t="shared" si="0"/>
        <v>0</v>
      </c>
      <c r="J14" s="25">
        <f t="shared" si="1"/>
        <v>26.589287673535296</v>
      </c>
      <c r="K14" s="34"/>
    </row>
    <row r="15" spans="1:11" x14ac:dyDescent="0.3">
      <c r="A15" s="24" t="s">
        <v>15</v>
      </c>
      <c r="B15" s="25">
        <v>374.45575619642267</v>
      </c>
      <c r="C15" s="25">
        <v>-6.6682774512514511</v>
      </c>
      <c r="D15" s="25">
        <v>240.96008473214562</v>
      </c>
      <c r="E15" s="25">
        <v>0</v>
      </c>
      <c r="F15" s="25">
        <v>0</v>
      </c>
      <c r="G15" s="10" t="s">
        <v>16</v>
      </c>
      <c r="H15" s="25">
        <f t="shared" si="2"/>
        <v>240.96008473214562</v>
      </c>
      <c r="I15" s="25">
        <f t="shared" si="0"/>
        <v>0</v>
      </c>
      <c r="J15" s="25">
        <f t="shared" si="1"/>
        <v>240.96008473214562</v>
      </c>
      <c r="K15" s="34"/>
    </row>
    <row r="16" spans="1:11" x14ac:dyDescent="0.3">
      <c r="A16" s="24" t="s">
        <v>17</v>
      </c>
      <c r="B16" s="25">
        <v>36.972265363677202</v>
      </c>
      <c r="C16" s="25">
        <v>0</v>
      </c>
      <c r="D16" s="25">
        <v>33.00966800546766</v>
      </c>
      <c r="E16" s="25">
        <v>0</v>
      </c>
      <c r="F16" s="25">
        <v>0</v>
      </c>
      <c r="G16" s="10" t="s">
        <v>92</v>
      </c>
      <c r="H16" s="25">
        <f t="shared" si="2"/>
        <v>33.00966800546766</v>
      </c>
      <c r="I16" s="25">
        <f t="shared" si="0"/>
        <v>0</v>
      </c>
      <c r="J16" s="25">
        <f t="shared" si="1"/>
        <v>33.00966800546766</v>
      </c>
      <c r="K16" s="34"/>
    </row>
    <row r="17" spans="1:11" x14ac:dyDescent="0.3">
      <c r="A17" s="24" t="s">
        <v>18</v>
      </c>
      <c r="B17" s="25">
        <v>97.772639816177701</v>
      </c>
      <c r="C17" s="25">
        <v>0</v>
      </c>
      <c r="D17" s="25">
        <v>38.047611828491945</v>
      </c>
      <c r="E17" s="25">
        <v>0</v>
      </c>
      <c r="F17" s="25">
        <v>0</v>
      </c>
      <c r="G17" s="10" t="s">
        <v>92</v>
      </c>
      <c r="H17" s="25">
        <f t="shared" si="2"/>
        <v>38.047611828491945</v>
      </c>
      <c r="I17" s="25">
        <f t="shared" si="0"/>
        <v>0</v>
      </c>
      <c r="J17" s="25">
        <f t="shared" si="1"/>
        <v>38.047611828491945</v>
      </c>
      <c r="K17" s="34"/>
    </row>
    <row r="18" spans="1:11" x14ac:dyDescent="0.3">
      <c r="A18" s="24" t="s">
        <v>19</v>
      </c>
      <c r="B18" s="25">
        <v>35.245437014672191</v>
      </c>
      <c r="C18" s="25">
        <v>-1.1483836452593403</v>
      </c>
      <c r="D18" s="25">
        <v>35.245437014672191</v>
      </c>
      <c r="E18" s="25">
        <v>0</v>
      </c>
      <c r="F18" s="25">
        <f>C18</f>
        <v>-1.1483836452593403</v>
      </c>
      <c r="G18" s="10" t="s">
        <v>92</v>
      </c>
      <c r="H18" s="25">
        <f t="shared" si="2"/>
        <v>35.245437014672191</v>
      </c>
      <c r="I18" s="25">
        <f t="shared" si="0"/>
        <v>-1.1483836452593403</v>
      </c>
      <c r="J18" s="25">
        <f t="shared" si="1"/>
        <v>34.097053369412848</v>
      </c>
      <c r="K18" s="34"/>
    </row>
    <row r="19" spans="1:11" x14ac:dyDescent="0.3">
      <c r="A19" s="24" t="s">
        <v>20</v>
      </c>
      <c r="B19" s="25">
        <v>19.314523434352989</v>
      </c>
      <c r="C19" s="25">
        <v>-0.59532908262736806</v>
      </c>
      <c r="D19" s="25">
        <v>19.314523434352989</v>
      </c>
      <c r="E19" s="25">
        <v>0</v>
      </c>
      <c r="F19" s="25">
        <f>C19</f>
        <v>-0.59532908262736806</v>
      </c>
      <c r="G19" s="10" t="s">
        <v>92</v>
      </c>
      <c r="H19" s="25">
        <f t="shared" si="2"/>
        <v>19.314523434352989</v>
      </c>
      <c r="I19" s="25">
        <f t="shared" si="0"/>
        <v>-0.59532908262736806</v>
      </c>
      <c r="J19" s="25">
        <f t="shared" si="1"/>
        <v>18.719194351725619</v>
      </c>
      <c r="K19" s="34"/>
    </row>
    <row r="20" spans="1:11" x14ac:dyDescent="0.3">
      <c r="A20" s="24" t="s">
        <v>21</v>
      </c>
      <c r="B20" s="25">
        <v>161.43012567307881</v>
      </c>
      <c r="C20" s="25">
        <v>0</v>
      </c>
      <c r="D20" s="25">
        <v>118.33012567307881</v>
      </c>
      <c r="E20" s="25">
        <v>0</v>
      </c>
      <c r="F20" s="25">
        <v>0</v>
      </c>
      <c r="G20" s="10" t="s">
        <v>92</v>
      </c>
      <c r="H20" s="25">
        <f t="shared" si="2"/>
        <v>118.33012567307881</v>
      </c>
      <c r="I20" s="25">
        <f t="shared" si="0"/>
        <v>0</v>
      </c>
      <c r="J20" s="25">
        <f t="shared" si="1"/>
        <v>118.33012567307881</v>
      </c>
      <c r="K20" s="34"/>
    </row>
    <row r="21" spans="1:11" s="17" customFormat="1" x14ac:dyDescent="0.3">
      <c r="A21" s="26">
        <f>SUM(B21:C21)</f>
        <v>2602.4509440438933</v>
      </c>
      <c r="B21" s="27">
        <f>SUM(B7:B20)</f>
        <v>2694.1162502331613</v>
      </c>
      <c r="C21" s="27">
        <f>SUM(C7:C20)</f>
        <v>-91.665306189267994</v>
      </c>
      <c r="D21" s="27">
        <f>SUM(D7:D20)</f>
        <v>2320.132720710686</v>
      </c>
      <c r="E21" s="27">
        <f>SUM(E7:E20)</f>
        <v>-25.509999999999998</v>
      </c>
      <c r="F21" s="27">
        <f>SUM(F7:F20)</f>
        <v>-36.707456567889508</v>
      </c>
      <c r="G21" s="9"/>
      <c r="H21" s="27">
        <f>SUM(H7:H20)</f>
        <v>2345.6427207106863</v>
      </c>
      <c r="I21" s="27">
        <f>SUM(I7:I20)</f>
        <v>-62.217456567889506</v>
      </c>
      <c r="J21" s="28">
        <f t="shared" ref="J21" si="3">SUM(H21:I21)</f>
        <v>2283.4252641427966</v>
      </c>
      <c r="K21" s="34"/>
    </row>
    <row r="22" spans="1:11" x14ac:dyDescent="0.3">
      <c r="A22" s="29"/>
      <c r="B22" s="30"/>
      <c r="C22" s="30"/>
      <c r="J22" s="29"/>
    </row>
    <row r="23" spans="1:11" s="17" customFormat="1" x14ac:dyDescent="0.3">
      <c r="A23" s="18" t="s">
        <v>22</v>
      </c>
      <c r="B23" s="30"/>
      <c r="C23" s="30"/>
      <c r="D23" s="18">
        <v>390.2</v>
      </c>
      <c r="G23" s="17" t="s">
        <v>23</v>
      </c>
      <c r="I23" s="31">
        <f>-SUM(I8:I10,I17)/(SUM(D8,D10,D17,D23)-E21)</f>
        <v>0.04</v>
      </c>
      <c r="J23" s="30"/>
    </row>
    <row r="24" spans="1:11" x14ac:dyDescent="0.3">
      <c r="B24" s="29"/>
      <c r="C24" s="29"/>
      <c r="D24" s="29"/>
      <c r="E24" s="19"/>
      <c r="F24" s="17"/>
      <c r="G24" s="32"/>
      <c r="I24" s="29"/>
    </row>
    <row r="26" spans="1:11" x14ac:dyDescent="0.3">
      <c r="D26" s="19"/>
    </row>
    <row r="27" spans="1:11" x14ac:dyDescent="0.3">
      <c r="D27" s="33"/>
      <c r="E27" s="29"/>
    </row>
    <row r="28" spans="1:11" x14ac:dyDescent="0.3">
      <c r="D28" s="33"/>
      <c r="E28" s="29"/>
    </row>
    <row r="29" spans="1:11" x14ac:dyDescent="0.3">
      <c r="D29" s="33"/>
      <c r="E29" s="29"/>
    </row>
    <row r="37" spans="2:2" x14ac:dyDescent="0.3">
      <c r="B37" s="19"/>
    </row>
  </sheetData>
  <mergeCells count="4">
    <mergeCell ref="A2:J2"/>
    <mergeCell ref="A3:J3"/>
    <mergeCell ref="A4:J4"/>
    <mergeCell ref="A5:J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9FB78B7478E545974ADA52ADBCB2EF" ma:contentTypeVersion="12" ma:contentTypeDescription="Create a new document." ma:contentTypeScope="" ma:versionID="4d0bc658e799cbe23c90e56c25e64997">
  <xsd:schema xmlns:xsd="http://www.w3.org/2001/XMLSchema" xmlns:xs="http://www.w3.org/2001/XMLSchema" xmlns:p="http://schemas.microsoft.com/office/2006/metadata/properties" xmlns:ns2="c4cdc2b8-2334-4e0e-bda2-806723e90c39" xmlns:ns3="ddc63569-3e2f-4e7a-be05-2ae44eb749e3" targetNamespace="http://schemas.microsoft.com/office/2006/metadata/properties" ma:root="true" ma:fieldsID="87f3b168b8764967d1d2f1e9d4c2792c" ns2:_="" ns3:_="">
    <xsd:import namespace="c4cdc2b8-2334-4e0e-bda2-806723e90c39"/>
    <xsd:import namespace="ddc63569-3e2f-4e7a-be05-2ae44eb749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cdc2b8-2334-4e0e-bda2-806723e90c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c63569-3e2f-4e7a-be05-2ae44eb749e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639EBB-1D39-48E3-B357-7A3CDBA93D8E}">
  <ds:schemaRefs>
    <ds:schemaRef ds:uri="http://schemas.microsoft.com/sharepoint/v3/contenttype/forms"/>
  </ds:schemaRefs>
</ds:datastoreItem>
</file>

<file path=customXml/itemProps2.xml><?xml version="1.0" encoding="utf-8"?>
<ds:datastoreItem xmlns:ds="http://schemas.openxmlformats.org/officeDocument/2006/customXml" ds:itemID="{0E440CFC-9E4A-46DF-A33E-E3327D7BB722}">
  <ds:schemaRefs>
    <ds:schemaRef ds:uri="http://purl.org/dc/terms/"/>
    <ds:schemaRef ds:uri="http://schemas.microsoft.com/office/2006/documentManagement/types"/>
    <ds:schemaRef ds:uri="http://www.w3.org/XML/1998/namespace"/>
    <ds:schemaRef ds:uri="http://purl.org/dc/dcmitype/"/>
    <ds:schemaRef ds:uri="63f065d3-f48e-4d2d-a5d5-b4becdeb24fc"/>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058e8728-260f-4dfb-8787-4ebe17203182"/>
  </ds:schemaRefs>
</ds:datastoreItem>
</file>

<file path=customXml/itemProps3.xml><?xml version="1.0" encoding="utf-8"?>
<ds:datastoreItem xmlns:ds="http://schemas.openxmlformats.org/officeDocument/2006/customXml" ds:itemID="{8286640C-4C98-49F4-8A3A-F11BEAE84B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Rec - NGGT submission</vt:lpstr>
      <vt:lpstr>Rec - Ofgem DD</vt:lpstr>
      <vt:lpstr>GT efficiency calc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Watkins, Anna</dc:creator>
  <cp:lastModifiedBy>Rickerby, Stuart</cp:lastModifiedBy>
  <dcterms:created xsi:type="dcterms:W3CDTF">2020-09-02T16:40:55Z</dcterms:created>
  <dcterms:modified xsi:type="dcterms:W3CDTF">2020-09-03T12:15:38Z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0x010100929FB78B7478E545974ADA52ADBCB2EF</vt:lpwstr>
  </property>
</Properties>
</file>