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S:\GT_Charge Setting\A_Mod 678 Charge Calculation\Model Publication\Final for Publication\"/>
    </mc:Choice>
  </mc:AlternateContent>
  <bookViews>
    <workbookView xWindow="0" yWindow="0" windowWidth="19200" windowHeight="11055"/>
  </bookViews>
  <sheets>
    <sheet name="Front Sheet" sheetId="2" r:id="rId1"/>
    <sheet name="Tx Revenue Model 2020" sheetId="1"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8" i="1" l="1"/>
  <c r="K38" i="1" s="1"/>
  <c r="M38" i="1" s="1"/>
  <c r="O38" i="1" s="1"/>
  <c r="G38" i="1"/>
  <c r="G23" i="1"/>
  <c r="I23" i="1" s="1"/>
  <c r="K23" i="1" s="1"/>
  <c r="M23" i="1" s="1"/>
  <c r="O23" i="1" s="1"/>
  <c r="N5" i="1" l="1"/>
  <c r="L5" i="1"/>
  <c r="H5" i="1"/>
  <c r="J5" i="1"/>
  <c r="F5" i="1"/>
  <c r="D5" i="1"/>
  <c r="D42" i="1" l="1"/>
  <c r="D27" i="1"/>
  <c r="N10" i="1" l="1"/>
  <c r="N12" i="1" s="1"/>
  <c r="N13" i="1" s="1"/>
  <c r="N18" i="1" l="1"/>
  <c r="N39" i="1" s="1"/>
  <c r="N17" i="1"/>
  <c r="N24" i="1" l="1"/>
  <c r="N19" i="1"/>
  <c r="F14" i="1" l="1"/>
  <c r="D14" i="1"/>
  <c r="D10" i="1" l="1"/>
  <c r="D12" i="1" s="1"/>
  <c r="D13" i="1" s="1"/>
  <c r="F10" i="1"/>
  <c r="F12" i="1" s="1"/>
  <c r="F13" i="1" s="1"/>
  <c r="H10" i="1"/>
  <c r="H12" i="1" s="1"/>
  <c r="H13" i="1" s="1"/>
  <c r="J10" i="1"/>
  <c r="J12" i="1" s="1"/>
  <c r="J13" i="1" s="1"/>
  <c r="L10" i="1"/>
  <c r="L12" i="1" s="1"/>
  <c r="L13" i="1" s="1"/>
  <c r="D17" i="1" l="1"/>
  <c r="D18" i="1"/>
  <c r="D39" i="1" s="1"/>
  <c r="F17" i="1"/>
  <c r="F18" i="1"/>
  <c r="F39" i="1" s="1"/>
  <c r="L17" i="1"/>
  <c r="L18" i="1"/>
  <c r="L39" i="1" s="1"/>
  <c r="J17" i="1"/>
  <c r="J18" i="1"/>
  <c r="J39" i="1" s="1"/>
  <c r="H18" i="1"/>
  <c r="H39" i="1" s="1"/>
  <c r="H17" i="1"/>
  <c r="D47" i="1" l="1"/>
  <c r="E43" i="1"/>
  <c r="H24" i="1"/>
  <c r="H19" i="1"/>
  <c r="J24" i="1"/>
  <c r="J19" i="1"/>
  <c r="F24" i="1"/>
  <c r="F19" i="1"/>
  <c r="L19" i="1"/>
  <c r="L24" i="1"/>
  <c r="D24" i="1"/>
  <c r="D19" i="1"/>
  <c r="E28" i="1" l="1"/>
  <c r="D30" i="1" s="1"/>
  <c r="D32" i="1"/>
  <c r="F44" i="1"/>
  <c r="D45" i="1"/>
  <c r="F29" i="1"/>
  <c r="G28" i="1" s="1"/>
  <c r="G43" i="1" l="1"/>
  <c r="F45" i="1" s="1"/>
  <c r="E46" i="1"/>
  <c r="E31" i="1"/>
  <c r="F30" i="1"/>
  <c r="H29" i="1"/>
  <c r="E51" i="1" l="1"/>
  <c r="E52" i="1"/>
  <c r="H44" i="1"/>
  <c r="G46" i="1" s="1"/>
  <c r="G52" i="1" s="1"/>
  <c r="I28" i="1"/>
  <c r="H30" i="1" s="1"/>
  <c r="G31" i="1"/>
  <c r="G51" i="1" s="1"/>
  <c r="G53" i="1" l="1"/>
  <c r="G54" i="1" s="1"/>
  <c r="I43" i="1"/>
  <c r="H45" i="1" s="1"/>
  <c r="E53" i="1"/>
  <c r="E55" i="1" s="1"/>
  <c r="J29" i="1"/>
  <c r="K28" i="1" s="1"/>
  <c r="J30" i="1" s="1"/>
  <c r="I31" i="1" l="1"/>
  <c r="I51" i="1" s="1"/>
  <c r="E54" i="1"/>
  <c r="G55" i="1"/>
  <c r="J44" i="1"/>
  <c r="L29" i="1"/>
  <c r="M28" i="1" s="1"/>
  <c r="K43" i="1" l="1"/>
  <c r="J45" i="1" s="1"/>
  <c r="I46" i="1"/>
  <c r="N29" i="1"/>
  <c r="O28" i="1" s="1"/>
  <c r="N30" i="1" s="1"/>
  <c r="D33" i="1"/>
  <c r="K31" i="1"/>
  <c r="L30" i="1"/>
  <c r="I52" i="1" l="1"/>
  <c r="L44" i="1"/>
  <c r="K46" i="1" s="1"/>
  <c r="K52" i="1" s="1"/>
  <c r="K51" i="1"/>
  <c r="D34" i="1"/>
  <c r="M31" i="1"/>
  <c r="M51" i="1" s="1"/>
  <c r="M43" i="1" l="1"/>
  <c r="L45" i="1" s="1"/>
  <c r="K53" i="1"/>
  <c r="K54" i="1" s="1"/>
  <c r="I53" i="1"/>
  <c r="I54" i="1" s="1"/>
  <c r="K55" i="1" l="1"/>
  <c r="D49" i="1"/>
  <c r="I55" i="1"/>
  <c r="D48" i="1"/>
  <c r="N44" i="1"/>
  <c r="O43" i="1" s="1"/>
  <c r="N45" i="1" s="1"/>
  <c r="M46" i="1" l="1"/>
  <c r="M52" i="1" s="1"/>
  <c r="M53" i="1" s="1"/>
  <c r="M54" i="1" s="1"/>
  <c r="M55" i="1" l="1"/>
</calcChain>
</file>

<file path=xl/sharedStrings.xml><?xml version="1.0" encoding="utf-8"?>
<sst xmlns="http://schemas.openxmlformats.org/spreadsheetml/2006/main" count="111" uniqueCount="78">
  <si>
    <t>2020/21</t>
  </si>
  <si>
    <t>2021/22</t>
  </si>
  <si>
    <t>2022/23</t>
  </si>
  <si>
    <t>2023/24</t>
  </si>
  <si>
    <t>2024/25</t>
  </si>
  <si>
    <t>TO Allowed Revenue</t>
  </si>
  <si>
    <t>TO Target Revenue</t>
  </si>
  <si>
    <t xml:space="preserve">TO 'K' </t>
  </si>
  <si>
    <t>TO Licence Allowed Revenue (TO MAR)</t>
  </si>
  <si>
    <t>£m</t>
  </si>
  <si>
    <t>Allocate Revenue Streams to Transmission Services (Tx Services) &amp; General Non Transmission Services in line with Mod 678(A)</t>
  </si>
  <si>
    <t>DN Pension</t>
  </si>
  <si>
    <t>Meter Maintenance</t>
  </si>
  <si>
    <t>SO Capacity</t>
  </si>
  <si>
    <t>Tx Target Revenue</t>
  </si>
  <si>
    <t>Tx Target Revenue minus 'K'</t>
  </si>
  <si>
    <t>TO Entry 'K'</t>
  </si>
  <si>
    <t>TO Exit 'K'</t>
  </si>
  <si>
    <t>Tx Services Target Revenue (Entry)</t>
  </si>
  <si>
    <t>Total Tx Target Revenue</t>
  </si>
  <si>
    <t>50/50 Split across Entry and Exit</t>
  </si>
  <si>
    <t>Tx Services Revenue split across Entry and Exit</t>
  </si>
  <si>
    <t>TO 'K'</t>
  </si>
  <si>
    <t>Total Expected Revenue (20/21 - 24/25)</t>
  </si>
  <si>
    <t>Exit Checks</t>
  </si>
  <si>
    <t>Entry Target Revenue (FY)</t>
  </si>
  <si>
    <t>Entry Modelled Revenue (GY)</t>
  </si>
  <si>
    <t>Expected Entry Revenue</t>
  </si>
  <si>
    <t>ENTRY:
Determine "Gas Year"  (Oct - Sep (GY)) target Revenues to set charges from ""Financial Year" (Apr - Mar (FY)) Allowed Revenues.</t>
  </si>
  <si>
    <t>Expected Entry Revenue from Apr-Sep 2020 (Current Regime)</t>
  </si>
  <si>
    <t>Revision due to Forecast COVID impact on Demands</t>
  </si>
  <si>
    <t>Oct - Mar 20/21</t>
  </si>
  <si>
    <t>Oct - Mar 21/22</t>
  </si>
  <si>
    <t>Oct - Mar 22/23</t>
  </si>
  <si>
    <t>Oct - Mar 23/24</t>
  </si>
  <si>
    <t>Oct - Mar 24/25</t>
  </si>
  <si>
    <t>Predicted / Required Revenue to meet FY</t>
  </si>
  <si>
    <t>Resulting Revenue for first 6months on next FY</t>
  </si>
  <si>
    <t>Entry Checks</t>
  </si>
  <si>
    <t>2025/26</t>
  </si>
  <si>
    <t>Seasonal Allocaton Factor (Entry)</t>
  </si>
  <si>
    <t>Total Entry Modelled Revenue</t>
  </si>
  <si>
    <t>Apr - Sep 21</t>
  </si>
  <si>
    <t>Apr - Sep 22</t>
  </si>
  <si>
    <t>Apr - Sep 23</t>
  </si>
  <si>
    <t>Apr - Sep 24</t>
  </si>
  <si>
    <t>Total (FY) Allowed Revenue (20/21 - 24/25)</t>
  </si>
  <si>
    <t>EXIT:
Determine "Gas Year"  (Oct - Sep (GY)) target Revenues to set charges from ""Financial Year" (Apr - Mar (FY)) Allowed Revenues.</t>
  </si>
  <si>
    <t>Seasonal Allocaton Factor (Exit)</t>
  </si>
  <si>
    <t>Tx Services Target Revenue (Exit)</t>
  </si>
  <si>
    <t xml:space="preserve"> </t>
  </si>
  <si>
    <t>Apr-Sep 
20</t>
  </si>
  <si>
    <t>Exit Target Revenue (FY)</t>
  </si>
  <si>
    <t>Expected Exit Revenue from Apr-Sep 2020 (Current Regime)</t>
  </si>
  <si>
    <t>Expected Exit Revenue</t>
  </si>
  <si>
    <t>Exit Modelled Revenue (GY)</t>
  </si>
  <si>
    <t>Tx Services (Entry)</t>
  </si>
  <si>
    <t>Tx Services (Exit)</t>
  </si>
  <si>
    <t>TOTAL</t>
  </si>
  <si>
    <t>% Entry</t>
  </si>
  <si>
    <t>% Exit</t>
  </si>
  <si>
    <t>Tx Services Gas Year Model Revenues</t>
  </si>
  <si>
    <t>Total Entry Revenue (FY)</t>
  </si>
  <si>
    <t>Total Exit Revenue (FY)</t>
  </si>
  <si>
    <t>Resulting Revenue for first 6 months on next FY</t>
  </si>
  <si>
    <t>National Grid</t>
  </si>
  <si>
    <t>Contact for any questions: box.NTSGasCharges@nationalgrid.com</t>
  </si>
  <si>
    <t>Comments</t>
  </si>
  <si>
    <t>Model Software Change History</t>
  </si>
  <si>
    <t>Version</t>
  </si>
  <si>
    <t>Date</t>
  </si>
  <si>
    <t>Produced by</t>
  </si>
  <si>
    <t>Description</t>
  </si>
  <si>
    <t>Version created in connection with the October 2020 charge</t>
  </si>
  <si>
    <t>1.0</t>
  </si>
  <si>
    <t>Transmission Services Charges - Revenue model</t>
  </si>
  <si>
    <t xml:space="preserve">This is a copy of the NTS Transmission Services Revenue Model that calculates the target revenues for each Gas Year used in setting the Transmission Services charges. This version is published to provide Users with the information used to set the charges for October 2020 and to test sentivities of various combinations of potential changes. This modelshould not be used as any indication of actual charges.  
</t>
  </si>
  <si>
    <r>
      <rPr>
        <u/>
        <sz val="12"/>
        <color indexed="9"/>
        <rFont val="Arial"/>
        <family val="2"/>
      </rPr>
      <t>Disclaimer:</t>
    </r>
    <r>
      <rPr>
        <sz val="12"/>
        <color indexed="9"/>
        <rFont val="Arial"/>
        <family val="2"/>
      </rPr>
      <t xml:space="preserve"> This NTS  Transmission Services Revenue Model  is provided to you by National Grid Gas plc (“NGG”) solely for the purposes of study in connection with the charge setting process and is not to be used for any commercial purpose.  The information that it contains is for guidance purposes only and is given in good faith.  However, no warranty or representation or other obligation or commitment of any kind is given by NGG, its employees or advisors as to the accuracy or completeness of any such information. Neither  NGG nor its employees or advisors shall be under any liability for any error or misstatement in the information provided.  While certain precautions have been taken to detect computer viruses, we cannot guarantee that the Tariff Model is virus-free and NGG shall not be liable for any loss or damage which occurs as a result of any virus.  Your use of the Tariff Model shall constitute your acceptance of the above.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</si>
</sst>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164" formatCode="0.0"/>
    <numFmt numFmtId="165" formatCode="0.000"/>
    <numFmt numFmtId="166" formatCode="[$-F800]dddd\,\ mmmm\ dd\,\ yyyy"/>
  </numFmts>
  <fonts count="25" x14ac:knownFonts="1">
    <font>
      <sz val="11"/>
      <color theme="1"/>
      <name val="Calibri"/>
      <family val="2"/>
      <scheme val="minor"/>
    </font>
    <font>
      <b/>
      <sz val="11"/>
      <color theme="1"/>
      <name val="Calibri"/>
      <family val="2"/>
      <scheme val="minor"/>
    </font>
    <font>
      <sz val="10"/>
      <color theme="1"/>
      <name val="Calibri"/>
      <family val="2"/>
      <scheme val="minor"/>
    </font>
    <font>
      <sz val="8"/>
      <color theme="1"/>
      <name val="Calibri"/>
      <family val="2"/>
      <scheme val="minor"/>
    </font>
    <font>
      <b/>
      <sz val="10"/>
      <color theme="0"/>
      <name val="Calibri"/>
      <family val="2"/>
      <scheme val="minor"/>
    </font>
    <font>
      <b/>
      <sz val="10"/>
      <color theme="1"/>
      <name val="Calibri"/>
      <family val="2"/>
      <scheme val="minor"/>
    </font>
    <font>
      <i/>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12"/>
      <name val="Arial"/>
      <family val="2"/>
    </font>
    <font>
      <b/>
      <sz val="20"/>
      <color indexed="48"/>
      <name val="Arial"/>
      <family val="2"/>
    </font>
    <font>
      <sz val="10"/>
      <color indexed="9"/>
      <name val="Arial"/>
      <family val="2"/>
    </font>
    <font>
      <b/>
      <sz val="14"/>
      <color indexed="48"/>
      <name val="Arial"/>
      <family val="2"/>
    </font>
    <font>
      <b/>
      <sz val="24"/>
      <color indexed="9"/>
      <name val="Arial"/>
      <family val="2"/>
    </font>
    <font>
      <b/>
      <sz val="14"/>
      <color indexed="9"/>
      <name val="Arial"/>
      <family val="2"/>
    </font>
    <font>
      <b/>
      <sz val="18"/>
      <color indexed="9"/>
      <name val="Arial"/>
      <family val="2"/>
    </font>
    <font>
      <sz val="12"/>
      <color indexed="9"/>
      <name val="Arial"/>
      <family val="2"/>
    </font>
    <font>
      <b/>
      <i/>
      <sz val="12"/>
      <color indexed="9"/>
      <name val="Arial"/>
      <family val="2"/>
    </font>
    <font>
      <b/>
      <sz val="12"/>
      <color indexed="9"/>
      <name val="Arial"/>
      <family val="2"/>
    </font>
    <font>
      <sz val="10"/>
      <name val="Arial"/>
      <family val="2"/>
    </font>
    <font>
      <u/>
      <sz val="12"/>
      <color indexed="9"/>
      <name val="Arial"/>
      <family val="2"/>
    </font>
    <font>
      <sz val="10"/>
      <color rgb="FFFF0000"/>
      <name val="Arial"/>
      <family val="2"/>
    </font>
    <font>
      <b/>
      <sz val="12"/>
      <color rgb="FFFF0000"/>
      <name val="Arial"/>
      <family val="2"/>
    </font>
    <font>
      <b/>
      <i/>
      <sz val="12"/>
      <color rgb="FFFF0000"/>
      <name val="Arial"/>
      <family val="2"/>
    </font>
  </fonts>
  <fills count="13">
    <fill>
      <patternFill patternType="none"/>
    </fill>
    <fill>
      <patternFill patternType="gray125"/>
    </fill>
    <fill>
      <patternFill patternType="solid">
        <fgColor theme="3"/>
        <bgColor indexed="64"/>
      </patternFill>
    </fill>
    <fill>
      <patternFill patternType="solid">
        <fgColor theme="9"/>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3" tint="0.79998168889431442"/>
        <bgColor indexed="64"/>
      </patternFill>
    </fill>
    <fill>
      <patternFill patternType="solid">
        <fgColor indexed="48"/>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9"/>
      </left>
      <right/>
      <top style="thin">
        <color indexed="9"/>
      </top>
      <bottom/>
      <diagonal/>
    </border>
    <border>
      <left/>
      <right/>
      <top style="thin">
        <color indexed="9"/>
      </top>
      <bottom/>
      <diagonal/>
    </border>
    <border>
      <left/>
      <right style="thin">
        <color indexed="9"/>
      </right>
      <top style="thin">
        <color indexed="9"/>
      </top>
      <bottom/>
      <diagonal/>
    </border>
    <border>
      <left style="thin">
        <color indexed="9"/>
      </left>
      <right/>
      <top/>
      <bottom/>
      <diagonal/>
    </border>
    <border>
      <left/>
      <right style="thin">
        <color indexed="9"/>
      </right>
      <top/>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theme="0"/>
      </right>
      <top/>
      <bottom/>
      <diagonal/>
    </border>
    <border>
      <left/>
      <right/>
      <top style="thin">
        <color theme="0"/>
      </top>
      <bottom/>
      <diagonal/>
    </border>
    <border>
      <left/>
      <right style="thin">
        <color theme="0"/>
      </right>
      <top style="thin">
        <color theme="0"/>
      </top>
      <bottom/>
      <diagonal/>
    </border>
    <border>
      <left/>
      <right style="thin">
        <color theme="0"/>
      </right>
      <top/>
      <bottom/>
      <diagonal/>
    </border>
    <border>
      <left/>
      <right/>
      <top/>
      <bottom style="thin">
        <color theme="0"/>
      </bottom>
      <diagonal/>
    </border>
    <border>
      <left/>
      <right style="thin">
        <color theme="0"/>
      </right>
      <top/>
      <bottom style="thin">
        <color theme="0"/>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s>
  <cellStyleXfs count="4">
    <xf numFmtId="0" fontId="0" fillId="0" borderId="0"/>
    <xf numFmtId="9" fontId="7" fillId="0" borderId="0" applyFont="0" applyFill="0" applyBorder="0" applyAlignment="0" applyProtection="0"/>
    <xf numFmtId="0" fontId="10" fillId="0" borderId="0" applyFont="0" applyFill="0" applyBorder="0" applyAlignment="0" applyProtection="0"/>
    <xf numFmtId="44" fontId="20" fillId="0" borderId="0" applyFont="0" applyFill="0" applyBorder="0" applyAlignment="0" applyProtection="0"/>
  </cellStyleXfs>
  <cellXfs count="236">
    <xf numFmtId="0" fontId="0" fillId="0" borderId="0" xfId="0"/>
    <xf numFmtId="0" fontId="2" fillId="0" borderId="0" xfId="0" applyFont="1" applyFill="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6" fillId="0" borderId="0" xfId="0" applyFont="1" applyAlignment="1">
      <alignment horizontal="center" vertical="center"/>
    </xf>
    <xf numFmtId="0" fontId="1" fillId="6" borderId="7" xfId="0" applyFont="1" applyFill="1" applyBorder="1" applyAlignment="1">
      <alignment vertical="center" wrapText="1"/>
    </xf>
    <xf numFmtId="0" fontId="1" fillId="6" borderId="11" xfId="0" applyFont="1" applyFill="1" applyBorder="1" applyAlignment="1">
      <alignment vertical="center" wrapText="1"/>
    </xf>
    <xf numFmtId="0" fontId="0" fillId="4" borderId="1" xfId="0" applyFill="1" applyBorder="1" applyAlignment="1">
      <alignment vertical="center"/>
    </xf>
    <xf numFmtId="0" fontId="0" fillId="5" borderId="1" xfId="0" applyFill="1" applyBorder="1" applyAlignment="1">
      <alignment vertical="center"/>
    </xf>
    <xf numFmtId="0" fontId="0" fillId="6" borderId="1" xfId="0" applyFill="1" applyBorder="1" applyAlignment="1">
      <alignment vertical="center" wrapText="1"/>
    </xf>
    <xf numFmtId="0" fontId="0" fillId="6" borderId="1" xfId="0" applyFill="1" applyBorder="1" applyAlignment="1">
      <alignment vertical="center"/>
    </xf>
    <xf numFmtId="0" fontId="1" fillId="6" borderId="1" xfId="0" applyFont="1" applyFill="1" applyBorder="1" applyAlignment="1">
      <alignment vertical="center" wrapText="1"/>
    </xf>
    <xf numFmtId="0" fontId="1" fillId="4" borderId="11" xfId="0" applyFont="1" applyFill="1" applyBorder="1" applyAlignment="1">
      <alignment vertical="center"/>
    </xf>
    <xf numFmtId="0" fontId="0" fillId="4" borderId="10" xfId="0" applyFill="1" applyBorder="1" applyAlignment="1">
      <alignment vertical="center"/>
    </xf>
    <xf numFmtId="0" fontId="1" fillId="5" borderId="11" xfId="0" applyFont="1" applyFill="1" applyBorder="1" applyAlignment="1">
      <alignment vertical="center"/>
    </xf>
    <xf numFmtId="0" fontId="0" fillId="5" borderId="10" xfId="0" applyFill="1" applyBorder="1" applyAlignment="1">
      <alignment vertical="center"/>
    </xf>
    <xf numFmtId="0" fontId="0" fillId="6" borderId="10" xfId="0" applyFill="1" applyBorder="1" applyAlignment="1">
      <alignment vertical="center"/>
    </xf>
    <xf numFmtId="0" fontId="0" fillId="8" borderId="1" xfId="0" applyFill="1" applyBorder="1" applyAlignment="1">
      <alignment vertical="center"/>
    </xf>
    <xf numFmtId="0" fontId="0" fillId="10" borderId="1" xfId="0" applyFill="1" applyBorder="1" applyAlignment="1">
      <alignment vertical="center"/>
    </xf>
    <xf numFmtId="0" fontId="0" fillId="10" borderId="10" xfId="0" applyFill="1" applyBorder="1" applyAlignment="1">
      <alignment vertical="center"/>
    </xf>
    <xf numFmtId="0" fontId="0" fillId="10" borderId="7" xfId="0" applyFill="1" applyBorder="1" applyAlignment="1">
      <alignment vertical="center"/>
    </xf>
    <xf numFmtId="0" fontId="0" fillId="10" borderId="19" xfId="0" applyFill="1" applyBorder="1" applyAlignment="1">
      <alignment vertical="center"/>
    </xf>
    <xf numFmtId="0" fontId="0" fillId="9" borderId="19" xfId="0" applyFill="1" applyBorder="1" applyAlignment="1">
      <alignment vertical="center"/>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7" borderId="1" xfId="0" applyFill="1" applyBorder="1" applyAlignment="1">
      <alignment horizontal="left" vertical="center" wrapText="1"/>
    </xf>
    <xf numFmtId="0" fontId="0" fillId="7" borderId="7" xfId="0" applyFill="1" applyBorder="1" applyAlignment="1">
      <alignment vertical="center" wrapText="1"/>
    </xf>
    <xf numFmtId="0" fontId="3" fillId="7" borderId="5" xfId="0" applyFont="1" applyFill="1" applyBorder="1" applyAlignment="1">
      <alignment horizontal="left" vertical="center" wrapText="1"/>
    </xf>
    <xf numFmtId="0" fontId="0" fillId="7" borderId="1" xfId="0" applyFill="1" applyBorder="1" applyAlignment="1">
      <alignment vertical="center" wrapText="1"/>
    </xf>
    <xf numFmtId="0" fontId="2" fillId="7" borderId="1" xfId="0" applyFont="1" applyFill="1" applyBorder="1" applyAlignment="1">
      <alignment horizontal="left" vertical="center" wrapText="1"/>
    </xf>
    <xf numFmtId="0" fontId="0" fillId="7" borderId="10" xfId="0" applyFill="1" applyBorder="1" applyAlignment="1">
      <alignment vertical="center" wrapText="1"/>
    </xf>
    <xf numFmtId="0" fontId="1" fillId="7" borderId="19" xfId="0" applyFont="1" applyFill="1" applyBorder="1" applyAlignment="1">
      <alignment vertical="center" wrapText="1"/>
    </xf>
    <xf numFmtId="0" fontId="2" fillId="7" borderId="7" xfId="0" applyFont="1" applyFill="1" applyBorder="1" applyAlignment="1">
      <alignment vertical="center" wrapText="1"/>
    </xf>
    <xf numFmtId="0" fontId="2" fillId="7" borderId="1" xfId="0" applyFont="1" applyFill="1" applyBorder="1" applyAlignment="1">
      <alignment vertical="center" wrapText="1"/>
    </xf>
    <xf numFmtId="0" fontId="0" fillId="7" borderId="1" xfId="0" applyFill="1" applyBorder="1" applyAlignment="1">
      <alignment horizontal="center" vertical="center" wrapText="1"/>
    </xf>
    <xf numFmtId="0" fontId="0" fillId="7" borderId="7" xfId="0" applyFill="1" applyBorder="1" applyAlignment="1">
      <alignment horizontal="center" vertical="center" wrapText="1"/>
    </xf>
    <xf numFmtId="0" fontId="0" fillId="11" borderId="1" xfId="0" applyFill="1" applyBorder="1" applyAlignment="1">
      <alignment horizontal="left" vertical="center" wrapText="1"/>
    </xf>
    <xf numFmtId="0" fontId="0" fillId="11" borderId="7" xfId="0" applyFill="1" applyBorder="1" applyAlignment="1">
      <alignment vertical="center" wrapText="1"/>
    </xf>
    <xf numFmtId="0" fontId="3" fillId="11" borderId="5" xfId="0" applyFont="1" applyFill="1" applyBorder="1" applyAlignment="1">
      <alignment horizontal="left" vertical="center" wrapText="1"/>
    </xf>
    <xf numFmtId="0" fontId="0" fillId="11" borderId="1" xfId="0" applyFill="1" applyBorder="1" applyAlignment="1">
      <alignment vertical="center" wrapText="1"/>
    </xf>
    <xf numFmtId="0" fontId="2" fillId="11" borderId="1" xfId="0" applyFont="1" applyFill="1" applyBorder="1" applyAlignment="1">
      <alignment horizontal="left" vertical="center" wrapText="1"/>
    </xf>
    <xf numFmtId="0" fontId="0" fillId="11" borderId="10" xfId="0" applyFill="1" applyBorder="1" applyAlignment="1">
      <alignment vertical="center" wrapText="1"/>
    </xf>
    <xf numFmtId="0" fontId="1" fillId="11" borderId="19" xfId="0" applyFont="1" applyFill="1" applyBorder="1" applyAlignment="1">
      <alignment vertical="center" wrapText="1"/>
    </xf>
    <xf numFmtId="0" fontId="2" fillId="11" borderId="7" xfId="0" applyFont="1" applyFill="1" applyBorder="1" applyAlignment="1">
      <alignment vertical="center" wrapText="1"/>
    </xf>
    <xf numFmtId="0" fontId="2" fillId="11" borderId="1" xfId="0" applyFont="1" applyFill="1" applyBorder="1" applyAlignment="1">
      <alignment vertical="center" wrapText="1"/>
    </xf>
    <xf numFmtId="0" fontId="0" fillId="11" borderId="1" xfId="0" applyFill="1" applyBorder="1" applyAlignment="1">
      <alignment horizontal="center" vertical="center" wrapText="1"/>
    </xf>
    <xf numFmtId="0" fontId="0" fillId="11" borderId="7" xfId="0" applyFill="1" applyBorder="1" applyAlignment="1">
      <alignment horizontal="center" vertical="center" wrapText="1"/>
    </xf>
    <xf numFmtId="165" fontId="0" fillId="0" borderId="0" xfId="0" applyNumberFormat="1" applyBorder="1" applyAlignment="1">
      <alignment vertical="center"/>
    </xf>
    <xf numFmtId="165" fontId="0" fillId="9" borderId="1" xfId="0" applyNumberFormat="1" applyFill="1" applyBorder="1" applyAlignment="1">
      <alignment horizontal="center" vertical="center"/>
    </xf>
    <xf numFmtId="165" fontId="0" fillId="10" borderId="19" xfId="0" applyNumberFormat="1" applyFill="1" applyBorder="1" applyAlignment="1">
      <alignment vertical="center"/>
    </xf>
    <xf numFmtId="165" fontId="0" fillId="9" borderId="19" xfId="0" applyNumberFormat="1" applyFill="1" applyBorder="1" applyAlignment="1">
      <alignment vertical="center"/>
    </xf>
    <xf numFmtId="165" fontId="0" fillId="0" borderId="0" xfId="0" applyNumberFormat="1" applyAlignment="1">
      <alignment vertical="center"/>
    </xf>
    <xf numFmtId="0" fontId="1" fillId="10" borderId="19" xfId="0" applyFont="1" applyFill="1" applyBorder="1" applyAlignment="1">
      <alignment vertical="center"/>
    </xf>
    <xf numFmtId="0" fontId="0" fillId="8" borderId="10" xfId="0" applyFill="1" applyBorder="1" applyAlignment="1">
      <alignment vertical="center"/>
    </xf>
    <xf numFmtId="0" fontId="1" fillId="8" borderId="19" xfId="0" applyFont="1" applyFill="1" applyBorder="1" applyAlignment="1">
      <alignment vertical="center"/>
    </xf>
    <xf numFmtId="0" fontId="0" fillId="8" borderId="7" xfId="0" applyFill="1" applyBorder="1" applyAlignment="1">
      <alignment vertical="center"/>
    </xf>
    <xf numFmtId="165" fontId="0" fillId="7" borderId="1" xfId="0" applyNumberFormat="1" applyFill="1" applyBorder="1" applyAlignment="1">
      <alignment horizontal="center" vertical="center"/>
    </xf>
    <xf numFmtId="165" fontId="0" fillId="7" borderId="5" xfId="0" applyNumberFormat="1" applyFill="1" applyBorder="1" applyAlignment="1">
      <alignment horizontal="center" vertical="center"/>
    </xf>
    <xf numFmtId="165" fontId="0" fillId="11" borderId="1" xfId="0" applyNumberFormat="1" applyFill="1" applyBorder="1" applyAlignment="1">
      <alignment horizontal="center" vertical="center"/>
    </xf>
    <xf numFmtId="165" fontId="0" fillId="11" borderId="5" xfId="0" applyNumberFormat="1" applyFill="1" applyBorder="1" applyAlignment="1">
      <alignment horizontal="center" vertical="center"/>
    </xf>
    <xf numFmtId="165" fontId="1" fillId="6" borderId="8" xfId="0" applyNumberFormat="1" applyFont="1" applyFill="1" applyBorder="1" applyAlignment="1">
      <alignment horizontal="center" vertical="center"/>
    </xf>
    <xf numFmtId="165" fontId="1" fillId="6" borderId="9" xfId="0" applyNumberFormat="1" applyFont="1" applyFill="1" applyBorder="1" applyAlignment="1">
      <alignment horizontal="center" vertical="center"/>
    </xf>
    <xf numFmtId="165" fontId="1" fillId="6" borderId="3" xfId="0" applyNumberFormat="1" applyFont="1" applyFill="1" applyBorder="1" applyAlignment="1">
      <alignment horizontal="center" vertical="center"/>
    </xf>
    <xf numFmtId="165" fontId="0" fillId="6" borderId="16" xfId="0" applyNumberFormat="1" applyFill="1" applyBorder="1" applyAlignment="1">
      <alignment horizontal="center" vertical="center"/>
    </xf>
    <xf numFmtId="165" fontId="0" fillId="6" borderId="17" xfId="0" applyNumberFormat="1" applyFill="1" applyBorder="1" applyAlignment="1">
      <alignment horizontal="center" vertical="center"/>
    </xf>
    <xf numFmtId="165" fontId="0" fillId="6" borderId="18" xfId="0" applyNumberFormat="1" applyFill="1" applyBorder="1" applyAlignment="1">
      <alignment horizontal="center" vertical="center"/>
    </xf>
    <xf numFmtId="165" fontId="0" fillId="6" borderId="14" xfId="0" applyNumberFormat="1" applyFill="1" applyBorder="1" applyAlignment="1">
      <alignment horizontal="center" vertical="center"/>
    </xf>
    <xf numFmtId="165" fontId="0" fillId="6" borderId="12" xfId="0" applyNumberFormat="1" applyFill="1" applyBorder="1" applyAlignment="1">
      <alignment horizontal="center" vertical="center"/>
    </xf>
    <xf numFmtId="165" fontId="0" fillId="6" borderId="2" xfId="0" applyNumberFormat="1" applyFill="1" applyBorder="1" applyAlignment="1">
      <alignment horizontal="center" vertical="center"/>
    </xf>
    <xf numFmtId="165" fontId="0" fillId="5" borderId="14" xfId="0" applyNumberFormat="1" applyFill="1" applyBorder="1" applyAlignment="1">
      <alignment horizontal="center" vertical="center"/>
    </xf>
    <xf numFmtId="165" fontId="0" fillId="5" borderId="12" xfId="0" applyNumberFormat="1" applyFill="1" applyBorder="1" applyAlignment="1">
      <alignment horizontal="center" vertical="center"/>
    </xf>
    <xf numFmtId="0" fontId="1" fillId="5" borderId="5"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1" fillId="5" borderId="7" xfId="0" applyFont="1" applyFill="1" applyBorder="1" applyAlignment="1">
      <alignment horizontal="center" vertical="center" wrapText="1"/>
    </xf>
    <xf numFmtId="165" fontId="0" fillId="5" borderId="16" xfId="0" applyNumberFormat="1" applyFill="1" applyBorder="1" applyAlignment="1">
      <alignment horizontal="center" vertical="center"/>
    </xf>
    <xf numFmtId="165" fontId="0" fillId="5" borderId="17" xfId="0" applyNumberFormat="1" applyFill="1" applyBorder="1" applyAlignment="1">
      <alignment horizontal="center" vertical="center"/>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7" xfId="0" applyFont="1" applyFill="1" applyBorder="1" applyAlignment="1">
      <alignment horizontal="center" vertical="center" wrapText="1"/>
    </xf>
    <xf numFmtId="165" fontId="1" fillId="5" borderId="15" xfId="0" applyNumberFormat="1" applyFont="1" applyFill="1" applyBorder="1" applyAlignment="1">
      <alignment horizontal="center" vertical="center"/>
    </xf>
    <xf numFmtId="165" fontId="1" fillId="5" borderId="13" xfId="0" applyNumberFormat="1" applyFont="1" applyFill="1" applyBorder="1" applyAlignment="1">
      <alignment horizontal="center" vertical="center"/>
    </xf>
    <xf numFmtId="165" fontId="0" fillId="4" borderId="14" xfId="0" applyNumberFormat="1" applyFill="1" applyBorder="1" applyAlignment="1">
      <alignment horizontal="center" vertical="center"/>
    </xf>
    <xf numFmtId="165" fontId="0" fillId="4" borderId="12" xfId="0" applyNumberFormat="1" applyFill="1" applyBorder="1" applyAlignment="1">
      <alignment horizontal="center" vertical="center"/>
    </xf>
    <xf numFmtId="165" fontId="0" fillId="4" borderId="16" xfId="0" applyNumberFormat="1" applyFill="1" applyBorder="1" applyAlignment="1">
      <alignment horizontal="center" vertical="center"/>
    </xf>
    <xf numFmtId="165" fontId="0" fillId="4" borderId="17" xfId="0" applyNumberFormat="1" applyFill="1" applyBorder="1" applyAlignment="1">
      <alignment horizontal="center" vertical="center"/>
    </xf>
    <xf numFmtId="165" fontId="0" fillId="4" borderId="18" xfId="0" applyNumberFormat="1" applyFill="1" applyBorder="1" applyAlignment="1">
      <alignment horizontal="center" vertical="center"/>
    </xf>
    <xf numFmtId="0" fontId="4" fillId="2" borderId="1" xfId="0" applyFont="1" applyFill="1" applyBorder="1" applyAlignment="1">
      <alignment horizontal="center" vertical="center"/>
    </xf>
    <xf numFmtId="0" fontId="5" fillId="3" borderId="1" xfId="0" applyFont="1" applyFill="1" applyBorder="1" applyAlignment="1">
      <alignment horizontal="center" vertical="center"/>
    </xf>
    <xf numFmtId="165" fontId="0" fillId="4" borderId="2" xfId="0" applyNumberFormat="1" applyFill="1" applyBorder="1" applyAlignment="1">
      <alignment horizontal="center" vertical="center"/>
    </xf>
    <xf numFmtId="165" fontId="1" fillId="4" borderId="15" xfId="0" applyNumberFormat="1" applyFont="1" applyFill="1" applyBorder="1" applyAlignment="1">
      <alignment horizontal="center" vertical="center"/>
    </xf>
    <xf numFmtId="165" fontId="1" fillId="4" borderId="13" xfId="0" applyNumberFormat="1" applyFont="1" applyFill="1" applyBorder="1" applyAlignment="1">
      <alignment horizontal="center" vertical="center"/>
    </xf>
    <xf numFmtId="165" fontId="1" fillId="4" borderId="4" xfId="0" applyNumberFormat="1" applyFont="1" applyFill="1" applyBorder="1" applyAlignment="1">
      <alignment horizontal="center" vertical="center"/>
    </xf>
    <xf numFmtId="165" fontId="1" fillId="5" borderId="4" xfId="0" applyNumberFormat="1" applyFont="1" applyFill="1" applyBorder="1" applyAlignment="1">
      <alignment horizontal="center" vertical="center"/>
    </xf>
    <xf numFmtId="165" fontId="0" fillId="5" borderId="18" xfId="0" applyNumberFormat="1" applyFill="1" applyBorder="1" applyAlignment="1">
      <alignment horizontal="center" vertical="center"/>
    </xf>
    <xf numFmtId="0" fontId="5" fillId="0" borderId="1" xfId="0" applyFont="1" applyFill="1" applyBorder="1" applyAlignment="1">
      <alignment horizontal="center" vertical="center"/>
    </xf>
    <xf numFmtId="164" fontId="0" fillId="7" borderId="8" xfId="0" applyNumberFormat="1" applyFill="1" applyBorder="1" applyAlignment="1">
      <alignment horizontal="center" vertical="center"/>
    </xf>
    <xf numFmtId="0" fontId="0" fillId="7" borderId="9" xfId="0" applyFill="1" applyBorder="1" applyAlignment="1">
      <alignment horizontal="center" vertical="center"/>
    </xf>
    <xf numFmtId="164" fontId="0" fillId="7" borderId="1" xfId="0" applyNumberFormat="1" applyFill="1" applyBorder="1" applyAlignment="1">
      <alignment horizontal="center" vertical="center"/>
    </xf>
    <xf numFmtId="0" fontId="0" fillId="7" borderId="1" xfId="0" applyFill="1" applyBorder="1" applyAlignment="1">
      <alignment horizontal="center" vertical="center"/>
    </xf>
    <xf numFmtId="165" fontId="0" fillId="7" borderId="16" xfId="0" applyNumberFormat="1" applyFill="1" applyBorder="1" applyAlignment="1">
      <alignment horizontal="center" vertical="center"/>
    </xf>
    <xf numFmtId="165" fontId="0" fillId="7" borderId="17" xfId="0" applyNumberFormat="1" applyFill="1" applyBorder="1" applyAlignment="1">
      <alignment horizontal="center" vertical="center"/>
    </xf>
    <xf numFmtId="165" fontId="8" fillId="2" borderId="20" xfId="0" applyNumberFormat="1" applyFont="1" applyFill="1" applyBorder="1" applyAlignment="1">
      <alignment horizontal="center" vertical="center"/>
    </xf>
    <xf numFmtId="165" fontId="8" fillId="2" borderId="21" xfId="0" applyNumberFormat="1" applyFont="1" applyFill="1" applyBorder="1" applyAlignment="1">
      <alignment horizontal="center" vertical="center"/>
    </xf>
    <xf numFmtId="165" fontId="1" fillId="3" borderId="20" xfId="0" applyNumberFormat="1" applyFont="1" applyFill="1" applyBorder="1" applyAlignment="1">
      <alignment horizontal="center" vertical="center"/>
    </xf>
    <xf numFmtId="165" fontId="1" fillId="3" borderId="21" xfId="0" applyNumberFormat="1" applyFont="1" applyFill="1" applyBorder="1" applyAlignment="1">
      <alignment horizontal="center" vertical="center"/>
    </xf>
    <xf numFmtId="165" fontId="0" fillId="7" borderId="10" xfId="0" applyNumberFormat="1" applyFill="1" applyBorder="1" applyAlignment="1">
      <alignment horizontal="center" vertical="center"/>
    </xf>
    <xf numFmtId="165" fontId="0" fillId="7" borderId="14" xfId="0" applyNumberFormat="1" applyFill="1" applyBorder="1" applyAlignment="1">
      <alignment horizontal="center" vertical="center"/>
    </xf>
    <xf numFmtId="165" fontId="0" fillId="7" borderId="12" xfId="0" applyNumberFormat="1" applyFill="1" applyBorder="1" applyAlignment="1">
      <alignment horizontal="center" vertical="center"/>
    </xf>
    <xf numFmtId="165" fontId="1" fillId="6" borderId="18" xfId="0" applyNumberFormat="1" applyFont="1" applyFill="1" applyBorder="1" applyAlignment="1">
      <alignment horizontal="center" vertical="center"/>
    </xf>
    <xf numFmtId="165" fontId="1" fillId="6" borderId="17" xfId="0" applyNumberFormat="1" applyFont="1" applyFill="1" applyBorder="1" applyAlignment="1">
      <alignment horizontal="center" vertical="center"/>
    </xf>
    <xf numFmtId="0" fontId="1" fillId="7" borderId="1" xfId="0" applyFont="1" applyFill="1" applyBorder="1" applyAlignment="1">
      <alignment horizontal="center" vertical="center"/>
    </xf>
    <xf numFmtId="165" fontId="1" fillId="6" borderId="4" xfId="0" applyNumberFormat="1" applyFont="1" applyFill="1" applyBorder="1" applyAlignment="1">
      <alignment horizontal="center" vertical="center"/>
    </xf>
    <xf numFmtId="165" fontId="1" fillId="6" borderId="13" xfId="0" applyNumberFormat="1" applyFont="1" applyFill="1" applyBorder="1" applyAlignment="1">
      <alignment horizontal="center" vertical="center"/>
    </xf>
    <xf numFmtId="0" fontId="1" fillId="7" borderId="5"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1" fillId="7" borderId="7" xfId="0" applyFont="1" applyFill="1" applyBorder="1" applyAlignment="1">
      <alignment horizontal="center" vertical="center" wrapText="1"/>
    </xf>
    <xf numFmtId="0" fontId="1" fillId="6" borderId="5" xfId="0" applyFont="1" applyFill="1" applyBorder="1" applyAlignment="1">
      <alignment horizontal="center" vertical="center" wrapText="1"/>
    </xf>
    <xf numFmtId="0" fontId="1" fillId="6" borderId="6" xfId="0" applyFont="1" applyFill="1" applyBorder="1" applyAlignment="1">
      <alignment horizontal="center" vertical="center" wrapText="1"/>
    </xf>
    <xf numFmtId="0" fontId="1" fillId="6" borderId="7" xfId="0" applyFont="1" applyFill="1" applyBorder="1" applyAlignment="1">
      <alignment horizontal="center" vertical="center" wrapText="1"/>
    </xf>
    <xf numFmtId="165" fontId="1" fillId="6" borderId="16" xfId="0" applyNumberFormat="1" applyFont="1" applyFill="1" applyBorder="1" applyAlignment="1">
      <alignment horizontal="center" vertical="center"/>
    </xf>
    <xf numFmtId="165" fontId="1" fillId="6" borderId="15" xfId="0" applyNumberFormat="1" applyFont="1" applyFill="1" applyBorder="1" applyAlignment="1">
      <alignment horizontal="center" vertical="center"/>
    </xf>
    <xf numFmtId="0" fontId="1" fillId="11" borderId="5" xfId="0" applyFont="1" applyFill="1" applyBorder="1" applyAlignment="1">
      <alignment horizontal="center" vertical="center" wrapText="1"/>
    </xf>
    <xf numFmtId="0" fontId="1" fillId="11" borderId="6" xfId="0" applyFont="1" applyFill="1" applyBorder="1" applyAlignment="1">
      <alignment horizontal="center" vertical="center" wrapText="1"/>
    </xf>
    <xf numFmtId="0" fontId="1" fillId="11" borderId="7" xfId="0" applyFont="1" applyFill="1" applyBorder="1" applyAlignment="1">
      <alignment horizontal="center" vertical="center" wrapText="1"/>
    </xf>
    <xf numFmtId="165" fontId="0" fillId="11" borderId="16" xfId="0" applyNumberFormat="1" applyFill="1" applyBorder="1" applyAlignment="1">
      <alignment horizontal="center" vertical="center"/>
    </xf>
    <xf numFmtId="165" fontId="0" fillId="11" borderId="17" xfId="0" applyNumberFormat="1" applyFill="1" applyBorder="1" applyAlignment="1">
      <alignment horizontal="center" vertical="center"/>
    </xf>
    <xf numFmtId="165" fontId="0" fillId="11" borderId="10" xfId="0" applyNumberFormat="1" applyFill="1" applyBorder="1" applyAlignment="1">
      <alignment horizontal="center" vertical="center"/>
    </xf>
    <xf numFmtId="165" fontId="0" fillId="11" borderId="14" xfId="0" applyNumberFormat="1" applyFill="1" applyBorder="1" applyAlignment="1">
      <alignment horizontal="center" vertical="center"/>
    </xf>
    <xf numFmtId="165" fontId="0" fillId="11" borderId="12" xfId="0" applyNumberFormat="1" applyFill="1" applyBorder="1" applyAlignment="1">
      <alignment horizontal="center" vertical="center"/>
    </xf>
    <xf numFmtId="0" fontId="1" fillId="11" borderId="1" xfId="0" applyFont="1" applyFill="1" applyBorder="1" applyAlignment="1">
      <alignment horizontal="center" vertical="center"/>
    </xf>
    <xf numFmtId="164" fontId="0" fillId="11" borderId="8" xfId="0" applyNumberFormat="1" applyFill="1" applyBorder="1" applyAlignment="1">
      <alignment horizontal="center" vertical="center"/>
    </xf>
    <xf numFmtId="0" fontId="0" fillId="11" borderId="9" xfId="0" applyFill="1" applyBorder="1" applyAlignment="1">
      <alignment horizontal="center" vertical="center"/>
    </xf>
    <xf numFmtId="164" fontId="0" fillId="11" borderId="1" xfId="0" applyNumberFormat="1" applyFill="1" applyBorder="1" applyAlignment="1">
      <alignment horizontal="center" vertical="center"/>
    </xf>
    <xf numFmtId="0" fontId="0" fillId="11" borderId="1" xfId="0" applyFill="1" applyBorder="1" applyAlignment="1">
      <alignment horizontal="center" vertical="center"/>
    </xf>
    <xf numFmtId="165" fontId="0" fillId="10" borderId="1" xfId="0" applyNumberFormat="1" applyFill="1" applyBorder="1" applyAlignment="1">
      <alignment horizontal="center" vertical="center"/>
    </xf>
    <xf numFmtId="0" fontId="1" fillId="10" borderId="5" xfId="0" applyFont="1" applyFill="1" applyBorder="1" applyAlignment="1">
      <alignment horizontal="center" vertical="center" wrapText="1"/>
    </xf>
    <xf numFmtId="0" fontId="1" fillId="10" borderId="6" xfId="0" applyFont="1" applyFill="1" applyBorder="1" applyAlignment="1">
      <alignment horizontal="center" vertical="center" wrapText="1"/>
    </xf>
    <xf numFmtId="0" fontId="1" fillId="10" borderId="7" xfId="0" applyFont="1" applyFill="1" applyBorder="1" applyAlignment="1">
      <alignment horizontal="center" vertical="center" wrapText="1"/>
    </xf>
    <xf numFmtId="165" fontId="8" fillId="2" borderId="19" xfId="0" applyNumberFormat="1" applyFont="1" applyFill="1" applyBorder="1" applyAlignment="1">
      <alignment horizontal="center" vertical="center"/>
    </xf>
    <xf numFmtId="165" fontId="1" fillId="3" borderId="19" xfId="0" applyNumberFormat="1" applyFont="1" applyFill="1" applyBorder="1" applyAlignment="1">
      <alignment horizontal="center" vertical="center"/>
    </xf>
    <xf numFmtId="10" fontId="9" fillId="2" borderId="1" xfId="1" applyNumberFormat="1" applyFont="1" applyFill="1" applyBorder="1" applyAlignment="1">
      <alignment horizontal="center" vertical="center"/>
    </xf>
    <xf numFmtId="10" fontId="0" fillId="3" borderId="1" xfId="1" applyNumberFormat="1" applyFont="1" applyFill="1" applyBorder="1" applyAlignment="1">
      <alignment horizontal="center" vertical="center"/>
    </xf>
    <xf numFmtId="165" fontId="0" fillId="10" borderId="10" xfId="0" applyNumberFormat="1" applyFill="1" applyBorder="1" applyAlignment="1">
      <alignment horizontal="center" vertical="center"/>
    </xf>
    <xf numFmtId="10" fontId="9" fillId="2" borderId="7" xfId="1" applyNumberFormat="1" applyFont="1" applyFill="1" applyBorder="1" applyAlignment="1">
      <alignment horizontal="center" vertical="center"/>
    </xf>
    <xf numFmtId="10" fontId="0" fillId="3" borderId="7" xfId="1" applyNumberFormat="1" applyFont="1" applyFill="1" applyBorder="1" applyAlignment="1">
      <alignment horizontal="center" vertical="center"/>
    </xf>
    <xf numFmtId="0" fontId="10" fillId="0" borderId="0" xfId="2"/>
    <xf numFmtId="49" fontId="11" fillId="0" borderId="0" xfId="2" applyNumberFormat="1" applyFont="1" applyAlignment="1">
      <alignment horizontal="left"/>
    </xf>
    <xf numFmtId="49" fontId="10" fillId="0" borderId="0" xfId="2" applyNumberFormat="1" applyAlignment="1">
      <alignment horizontal="left"/>
    </xf>
    <xf numFmtId="49" fontId="12" fillId="12" borderId="22" xfId="2" applyNumberFormat="1" applyFont="1" applyFill="1" applyBorder="1"/>
    <xf numFmtId="49" fontId="12" fillId="12" borderId="23" xfId="2" applyNumberFormat="1" applyFont="1" applyFill="1" applyBorder="1"/>
    <xf numFmtId="49" fontId="12" fillId="12" borderId="23" xfId="2" applyNumberFormat="1" applyFont="1" applyFill="1" applyBorder="1" applyAlignment="1">
      <alignment horizontal="left"/>
    </xf>
    <xf numFmtId="49" fontId="10" fillId="12" borderId="23" xfId="2" applyNumberFormat="1" applyFill="1" applyBorder="1"/>
    <xf numFmtId="49" fontId="10" fillId="12" borderId="24" xfId="2" applyNumberFormat="1" applyFill="1" applyBorder="1"/>
    <xf numFmtId="49" fontId="13" fillId="0" borderId="0" xfId="2" applyNumberFormat="1" applyFont="1"/>
    <xf numFmtId="49" fontId="14" fillId="12" borderId="25" xfId="2" applyNumberFormat="1" applyFont="1" applyFill="1" applyBorder="1" applyAlignment="1">
      <alignment horizontal="center"/>
    </xf>
    <xf numFmtId="49" fontId="14" fillId="12" borderId="0" xfId="2" applyNumberFormat="1" applyFont="1" applyFill="1" applyAlignment="1">
      <alignment horizontal="center"/>
    </xf>
    <xf numFmtId="49" fontId="14" fillId="12" borderId="26" xfId="2" applyNumberFormat="1" applyFont="1" applyFill="1" applyBorder="1" applyAlignment="1">
      <alignment horizontal="center"/>
    </xf>
    <xf numFmtId="49" fontId="13" fillId="0" borderId="0" xfId="2" applyNumberFormat="1" applyFont="1" applyAlignment="1">
      <alignment horizontal="left"/>
    </xf>
    <xf numFmtId="49" fontId="12" fillId="12" borderId="25" xfId="2" applyNumberFormat="1" applyFont="1" applyFill="1" applyBorder="1" applyAlignment="1">
      <alignment horizontal="left"/>
    </xf>
    <xf numFmtId="49" fontId="12" fillId="12" borderId="0" xfId="2" applyNumberFormat="1" applyFont="1" applyFill="1" applyAlignment="1">
      <alignment horizontal="left"/>
    </xf>
    <xf numFmtId="49" fontId="15" fillId="12" borderId="0" xfId="2" applyNumberFormat="1" applyFont="1" applyFill="1" applyAlignment="1">
      <alignment horizontal="left"/>
    </xf>
    <xf numFmtId="49" fontId="13" fillId="12" borderId="0" xfId="2" applyNumberFormat="1" applyFont="1" applyFill="1" applyAlignment="1">
      <alignment horizontal="center"/>
    </xf>
    <xf numFmtId="49" fontId="10" fillId="12" borderId="0" xfId="2" applyNumberFormat="1" applyFill="1"/>
    <xf numFmtId="49" fontId="10" fillId="12" borderId="26" xfId="2" applyNumberFormat="1" applyFill="1" applyBorder="1"/>
    <xf numFmtId="49" fontId="16" fillId="12" borderId="25" xfId="2" applyNumberFormat="1" applyFont="1" applyFill="1" applyBorder="1" applyAlignment="1">
      <alignment horizontal="center"/>
    </xf>
    <xf numFmtId="49" fontId="16" fillId="12" borderId="0" xfId="2" applyNumberFormat="1" applyFont="1" applyFill="1" applyAlignment="1">
      <alignment horizontal="center"/>
    </xf>
    <xf numFmtId="49" fontId="16" fillId="12" borderId="26" xfId="2" applyNumberFormat="1" applyFont="1" applyFill="1" applyBorder="1" applyAlignment="1">
      <alignment horizontal="center"/>
    </xf>
    <xf numFmtId="49" fontId="17" fillId="12" borderId="25" xfId="2" applyNumberFormat="1" applyFont="1" applyFill="1" applyBorder="1" applyAlignment="1">
      <alignment horizontal="center"/>
    </xf>
    <xf numFmtId="49" fontId="17" fillId="12" borderId="0" xfId="2" applyNumberFormat="1" applyFont="1" applyFill="1" applyAlignment="1">
      <alignment horizontal="center"/>
    </xf>
    <xf numFmtId="49" fontId="17" fillId="12" borderId="26" xfId="2" applyNumberFormat="1" applyFont="1" applyFill="1" applyBorder="1" applyAlignment="1">
      <alignment horizontal="center"/>
    </xf>
    <xf numFmtId="49" fontId="12" fillId="12" borderId="25" xfId="2" applyNumberFormat="1" applyFont="1" applyFill="1" applyBorder="1"/>
    <xf numFmtId="49" fontId="12" fillId="12" borderId="0" xfId="2" applyNumberFormat="1" applyFont="1" applyFill="1"/>
    <xf numFmtId="49" fontId="18" fillId="12" borderId="27" xfId="2" applyNumberFormat="1" applyFont="1" applyFill="1" applyBorder="1" applyAlignment="1">
      <alignment vertical="center" wrapText="1"/>
    </xf>
    <xf numFmtId="49" fontId="18" fillId="12" borderId="28" xfId="2" applyNumberFormat="1" applyFont="1" applyFill="1" applyBorder="1" applyAlignment="1">
      <alignment vertical="center" wrapText="1"/>
    </xf>
    <xf numFmtId="49" fontId="18" fillId="12" borderId="29" xfId="2" applyNumberFormat="1" applyFont="1" applyFill="1" applyBorder="1" applyAlignment="1">
      <alignment vertical="center" wrapText="1"/>
    </xf>
    <xf numFmtId="49" fontId="17" fillId="12" borderId="27" xfId="2" applyNumberFormat="1" applyFont="1" applyFill="1" applyBorder="1" applyAlignment="1">
      <alignment horizontal="left" vertical="center" wrapText="1"/>
    </xf>
    <xf numFmtId="49" fontId="17" fillId="12" borderId="28" xfId="2" applyNumberFormat="1" applyFont="1" applyFill="1" applyBorder="1" applyAlignment="1">
      <alignment horizontal="left" vertical="center" wrapText="1"/>
    </xf>
    <xf numFmtId="49" fontId="17" fillId="12" borderId="29" xfId="2" applyNumberFormat="1" applyFont="1" applyFill="1" applyBorder="1" applyAlignment="1">
      <alignment horizontal="left" vertical="center" wrapText="1"/>
    </xf>
    <xf numFmtId="49" fontId="18" fillId="12" borderId="30" xfId="2" applyNumberFormat="1" applyFont="1" applyFill="1" applyBorder="1" applyAlignment="1">
      <alignment vertical="center" wrapText="1"/>
    </xf>
    <xf numFmtId="49" fontId="18" fillId="12" borderId="0" xfId="2" applyNumberFormat="1" applyFont="1" applyFill="1" applyAlignment="1">
      <alignment vertical="center" wrapText="1"/>
    </xf>
    <xf numFmtId="49" fontId="18" fillId="12" borderId="31" xfId="2" applyNumberFormat="1" applyFont="1" applyFill="1" applyBorder="1" applyAlignment="1">
      <alignment vertical="center" wrapText="1"/>
    </xf>
    <xf numFmtId="49" fontId="17" fillId="12" borderId="30" xfId="2" applyNumberFormat="1" applyFont="1" applyFill="1" applyBorder="1" applyAlignment="1">
      <alignment horizontal="left" vertical="center" wrapText="1"/>
    </xf>
    <xf numFmtId="49" fontId="17" fillId="12" borderId="0" xfId="2" applyNumberFormat="1" applyFont="1" applyFill="1" applyAlignment="1">
      <alignment horizontal="left" vertical="center" wrapText="1"/>
    </xf>
    <xf numFmtId="49" fontId="17" fillId="12" borderId="31" xfId="2" applyNumberFormat="1" applyFont="1" applyFill="1" applyBorder="1" applyAlignment="1">
      <alignment horizontal="left" vertical="center" wrapText="1"/>
    </xf>
    <xf numFmtId="49" fontId="18" fillId="12" borderId="32" xfId="2" applyNumberFormat="1" applyFont="1" applyFill="1" applyBorder="1" applyAlignment="1">
      <alignment vertical="center" wrapText="1"/>
    </xf>
    <xf numFmtId="49" fontId="18" fillId="12" borderId="33" xfId="2" applyNumberFormat="1" applyFont="1" applyFill="1" applyBorder="1" applyAlignment="1">
      <alignment vertical="center" wrapText="1"/>
    </xf>
    <xf numFmtId="49" fontId="18" fillId="12" borderId="34" xfId="2" applyNumberFormat="1" applyFont="1" applyFill="1" applyBorder="1" applyAlignment="1">
      <alignment vertical="center" wrapText="1"/>
    </xf>
    <xf numFmtId="49" fontId="17" fillId="12" borderId="32" xfId="2" applyNumberFormat="1" applyFont="1" applyFill="1" applyBorder="1" applyAlignment="1">
      <alignment horizontal="left" vertical="center" wrapText="1"/>
    </xf>
    <xf numFmtId="49" fontId="17" fillId="12" borderId="33" xfId="2" applyNumberFormat="1" applyFont="1" applyFill="1" applyBorder="1" applyAlignment="1">
      <alignment horizontal="left" vertical="center" wrapText="1"/>
    </xf>
    <xf numFmtId="49" fontId="17" fillId="12" borderId="34" xfId="2" applyNumberFormat="1" applyFont="1" applyFill="1" applyBorder="1" applyAlignment="1">
      <alignment horizontal="left" vertical="center" wrapText="1"/>
    </xf>
    <xf numFmtId="49" fontId="12" fillId="12" borderId="35" xfId="2" applyNumberFormat="1" applyFont="1" applyFill="1" applyBorder="1"/>
    <xf numFmtId="49" fontId="19" fillId="12" borderId="36" xfId="2" applyNumberFormat="1" applyFont="1" applyFill="1" applyBorder="1" applyAlignment="1">
      <alignment horizontal="left"/>
    </xf>
    <xf numFmtId="49" fontId="18" fillId="12" borderId="36" xfId="2" applyNumberFormat="1" applyFont="1" applyFill="1" applyBorder="1" applyAlignment="1">
      <alignment horizontal="left" vertical="center"/>
    </xf>
    <xf numFmtId="49" fontId="12" fillId="12" borderId="36" xfId="2" applyNumberFormat="1" applyFont="1" applyFill="1" applyBorder="1"/>
    <xf numFmtId="49" fontId="10" fillId="12" borderId="36" xfId="2" applyNumberFormat="1" applyFill="1" applyBorder="1"/>
    <xf numFmtId="49" fontId="10" fillId="12" borderId="37" xfId="2" applyNumberFormat="1" applyFill="1" applyBorder="1"/>
    <xf numFmtId="49" fontId="10" fillId="0" borderId="0" xfId="2" applyNumberFormat="1"/>
    <xf numFmtId="49" fontId="12" fillId="0" borderId="0" xfId="2" applyNumberFormat="1" applyFont="1"/>
    <xf numFmtId="49" fontId="19" fillId="0" borderId="0" xfId="2" applyNumberFormat="1" applyFont="1" applyAlignment="1">
      <alignment horizontal="left"/>
    </xf>
    <xf numFmtId="49" fontId="18" fillId="0" borderId="0" xfId="2" applyNumberFormat="1" applyFont="1" applyAlignment="1">
      <alignment horizontal="left" vertical="center"/>
    </xf>
    <xf numFmtId="49" fontId="19" fillId="12" borderId="23" xfId="2" applyNumberFormat="1" applyFont="1" applyFill="1" applyBorder="1" applyAlignment="1">
      <alignment horizontal="left"/>
    </xf>
    <xf numFmtId="49" fontId="18" fillId="12" borderId="23" xfId="2" applyNumberFormat="1" applyFont="1" applyFill="1" applyBorder="1" applyAlignment="1">
      <alignment horizontal="left" vertical="center"/>
    </xf>
    <xf numFmtId="49" fontId="12" fillId="12" borderId="38" xfId="2" applyNumberFormat="1" applyFont="1" applyFill="1" applyBorder="1"/>
    <xf numFmtId="49" fontId="17" fillId="12" borderId="39" xfId="3" applyNumberFormat="1" applyFont="1" applyFill="1" applyBorder="1" applyAlignment="1">
      <alignment wrapText="1"/>
    </xf>
    <xf numFmtId="49" fontId="10" fillId="0" borderId="39" xfId="2" applyNumberFormat="1" applyBorder="1" applyAlignment="1">
      <alignment wrapText="1"/>
    </xf>
    <xf numFmtId="49" fontId="10" fillId="0" borderId="40" xfId="2" applyNumberFormat="1" applyBorder="1" applyAlignment="1">
      <alignment wrapText="1"/>
    </xf>
    <xf numFmtId="49" fontId="10" fillId="0" borderId="0" xfId="2" applyNumberFormat="1" applyAlignment="1">
      <alignment wrapText="1"/>
    </xf>
    <xf numFmtId="49" fontId="10" fillId="0" borderId="41" xfId="2" applyNumberFormat="1" applyBorder="1" applyAlignment="1">
      <alignment wrapText="1"/>
    </xf>
    <xf numFmtId="49" fontId="10" fillId="0" borderId="42" xfId="2" applyNumberFormat="1" applyBorder="1" applyAlignment="1">
      <alignment wrapText="1"/>
    </xf>
    <xf numFmtId="49" fontId="10" fillId="0" borderId="43" xfId="2" applyNumberFormat="1" applyBorder="1" applyAlignment="1">
      <alignment wrapText="1"/>
    </xf>
    <xf numFmtId="49" fontId="22" fillId="0" borderId="0" xfId="2" applyNumberFormat="1" applyFont="1"/>
    <xf numFmtId="49" fontId="23" fillId="0" borderId="0" xfId="2" applyNumberFormat="1" applyFont="1" applyAlignment="1">
      <alignment horizontal="left"/>
    </xf>
    <xf numFmtId="49" fontId="24" fillId="0" borderId="0" xfId="2" applyNumberFormat="1" applyFont="1" applyAlignment="1">
      <alignment horizontal="left" vertical="center"/>
    </xf>
    <xf numFmtId="49" fontId="12" fillId="12" borderId="24" xfId="2" applyNumberFormat="1" applyFont="1" applyFill="1" applyBorder="1"/>
    <xf numFmtId="49" fontId="15" fillId="12" borderId="25" xfId="2" applyNumberFormat="1" applyFont="1" applyFill="1" applyBorder="1" applyAlignment="1">
      <alignment horizontal="center" wrapText="1"/>
    </xf>
    <xf numFmtId="49" fontId="15" fillId="12" borderId="0" xfId="2" applyNumberFormat="1" applyFont="1" applyFill="1" applyAlignment="1">
      <alignment horizontal="center" wrapText="1"/>
    </xf>
    <xf numFmtId="49" fontId="15" fillId="12" borderId="26" xfId="2" applyNumberFormat="1" applyFont="1" applyFill="1" applyBorder="1" applyAlignment="1">
      <alignment horizontal="center" wrapText="1"/>
    </xf>
    <xf numFmtId="49" fontId="15" fillId="12" borderId="25" xfId="2" applyNumberFormat="1" applyFont="1" applyFill="1" applyBorder="1" applyAlignment="1">
      <alignment horizontal="center" wrapText="1"/>
    </xf>
    <xf numFmtId="49" fontId="15" fillId="12" borderId="0" xfId="2" applyNumberFormat="1" applyFont="1" applyFill="1" applyAlignment="1">
      <alignment horizontal="center" wrapText="1"/>
    </xf>
    <xf numFmtId="49" fontId="15" fillId="12" borderId="26" xfId="2" applyNumberFormat="1" applyFont="1" applyFill="1" applyBorder="1" applyAlignment="1">
      <alignment horizontal="center" wrapText="1"/>
    </xf>
    <xf numFmtId="49" fontId="18" fillId="12" borderId="44" xfId="2" applyNumberFormat="1" applyFont="1" applyFill="1" applyBorder="1" applyAlignment="1">
      <alignment horizontal="left" vertical="center"/>
    </xf>
    <xf numFmtId="49" fontId="18" fillId="12" borderId="44" xfId="2" applyNumberFormat="1" applyFont="1" applyFill="1" applyBorder="1" applyAlignment="1">
      <alignment horizontal="left" vertical="center"/>
    </xf>
    <xf numFmtId="0" fontId="12" fillId="12" borderId="44" xfId="2" applyFont="1" applyFill="1" applyBorder="1"/>
    <xf numFmtId="49" fontId="18" fillId="12" borderId="45" xfId="2" applyNumberFormat="1" applyFont="1" applyFill="1" applyBorder="1" applyAlignment="1">
      <alignment horizontal="center" vertical="center"/>
    </xf>
    <xf numFmtId="49" fontId="18" fillId="12" borderId="46" xfId="2" applyNumberFormat="1" applyFont="1" applyFill="1" applyBorder="1" applyAlignment="1">
      <alignment horizontal="center" vertical="center"/>
    </xf>
    <xf numFmtId="49" fontId="18" fillId="12" borderId="47" xfId="2" applyNumberFormat="1" applyFont="1" applyFill="1" applyBorder="1" applyAlignment="1">
      <alignment horizontal="center" vertical="center"/>
    </xf>
    <xf numFmtId="49" fontId="12" fillId="12" borderId="26" xfId="2" applyNumberFormat="1" applyFont="1" applyFill="1" applyBorder="1"/>
    <xf numFmtId="49" fontId="17" fillId="12" borderId="44" xfId="2" applyNumberFormat="1" applyFont="1" applyFill="1" applyBorder="1" applyAlignment="1">
      <alignment vertical="center"/>
    </xf>
    <xf numFmtId="166" fontId="17" fillId="12" borderId="44" xfId="2" applyNumberFormat="1" applyFont="1" applyFill="1" applyBorder="1" applyAlignment="1">
      <alignment horizontal="left" vertical="center"/>
    </xf>
    <xf numFmtId="49" fontId="17" fillId="12" borderId="44" xfId="2" applyNumberFormat="1" applyFont="1" applyFill="1" applyBorder="1" applyAlignment="1">
      <alignment horizontal="left" vertical="center"/>
    </xf>
    <xf numFmtId="49" fontId="17" fillId="12" borderId="45" xfId="2" applyNumberFormat="1" applyFont="1" applyFill="1" applyBorder="1" applyAlignment="1">
      <alignment horizontal="center" vertical="center" wrapText="1"/>
    </xf>
    <xf numFmtId="49" fontId="17" fillId="12" borderId="46" xfId="2" applyNumberFormat="1" applyFont="1" applyFill="1" applyBorder="1" applyAlignment="1">
      <alignment horizontal="center" vertical="center" wrapText="1"/>
    </xf>
    <xf numFmtId="49" fontId="17" fillId="12" borderId="47" xfId="2" applyNumberFormat="1" applyFont="1" applyFill="1" applyBorder="1" applyAlignment="1">
      <alignment horizontal="center" vertical="center" wrapText="1"/>
    </xf>
    <xf numFmtId="49" fontId="17" fillId="12" borderId="0" xfId="2" applyNumberFormat="1" applyFont="1" applyFill="1" applyAlignment="1">
      <alignment horizontal="left" vertical="center"/>
    </xf>
    <xf numFmtId="49" fontId="17" fillId="12" borderId="36" xfId="2" applyNumberFormat="1" applyFont="1" applyFill="1" applyBorder="1"/>
    <xf numFmtId="49" fontId="12" fillId="12" borderId="37" xfId="2" applyNumberFormat="1" applyFont="1" applyFill="1" applyBorder="1"/>
  </cellXfs>
  <cellStyles count="4">
    <cellStyle name="Currency 10 2 2" xfId="3"/>
    <cellStyle name="Normal" xfId="0" builtinId="0"/>
    <cellStyle name="Normal 330"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tabSelected="1" workbookViewId="0">
      <selection activeCell="R9" sqref="R9"/>
    </sheetView>
  </sheetViews>
  <sheetFormatPr defaultColWidth="8.85546875" defaultRowHeight="15" x14ac:dyDescent="0.25"/>
  <cols>
    <col min="5" max="5" width="14.7109375" customWidth="1"/>
    <col min="16" max="16" width="26.85546875" customWidth="1"/>
    <col min="17" max="17" width="10.42578125" customWidth="1"/>
  </cols>
  <sheetData>
    <row r="1" spans="1:18" ht="27" thickBot="1" x14ac:dyDescent="0.45">
      <c r="A1" s="145"/>
      <c r="B1" s="145"/>
      <c r="C1" s="145"/>
      <c r="D1" s="145"/>
      <c r="E1" s="145"/>
      <c r="F1" s="146"/>
      <c r="G1" s="146"/>
      <c r="H1" s="145"/>
      <c r="I1" s="145"/>
      <c r="J1" s="145"/>
      <c r="K1" s="145"/>
      <c r="L1" s="145"/>
      <c r="M1" s="145"/>
      <c r="N1" s="145"/>
      <c r="O1" s="145"/>
      <c r="P1" s="145"/>
      <c r="Q1" s="145"/>
      <c r="R1" s="145"/>
    </row>
    <row r="2" spans="1:18" ht="15.75" x14ac:dyDescent="0.25">
      <c r="A2" s="147"/>
      <c r="B2" s="148"/>
      <c r="C2" s="149"/>
      <c r="D2" s="149"/>
      <c r="E2" s="149"/>
      <c r="F2" s="150"/>
      <c r="G2" s="150"/>
      <c r="H2" s="151"/>
      <c r="I2" s="151"/>
      <c r="J2" s="151"/>
      <c r="K2" s="151"/>
      <c r="L2" s="151"/>
      <c r="M2" s="151"/>
      <c r="N2" s="151"/>
      <c r="O2" s="151"/>
      <c r="P2" s="151"/>
      <c r="Q2" s="152"/>
      <c r="R2" s="145"/>
    </row>
    <row r="3" spans="1:18" ht="30" x14ac:dyDescent="0.4">
      <c r="A3" s="153"/>
      <c r="B3" s="154" t="s">
        <v>65</v>
      </c>
      <c r="C3" s="155"/>
      <c r="D3" s="155"/>
      <c r="E3" s="155"/>
      <c r="F3" s="155"/>
      <c r="G3" s="155"/>
      <c r="H3" s="155"/>
      <c r="I3" s="155"/>
      <c r="J3" s="155"/>
      <c r="K3" s="155"/>
      <c r="L3" s="155"/>
      <c r="M3" s="155"/>
      <c r="N3" s="155"/>
      <c r="O3" s="155"/>
      <c r="P3" s="155"/>
      <c r="Q3" s="156"/>
      <c r="R3" s="145"/>
    </row>
    <row r="4" spans="1:18" ht="18" x14ac:dyDescent="0.25">
      <c r="A4" s="157"/>
      <c r="B4" s="158"/>
      <c r="C4" s="159"/>
      <c r="D4" s="159"/>
      <c r="E4" s="159"/>
      <c r="F4" s="160"/>
      <c r="G4" s="160"/>
      <c r="H4" s="161"/>
      <c r="I4" s="162"/>
      <c r="J4" s="162"/>
      <c r="K4" s="162"/>
      <c r="L4" s="162"/>
      <c r="M4" s="162"/>
      <c r="N4" s="162"/>
      <c r="O4" s="162"/>
      <c r="P4" s="162"/>
      <c r="Q4" s="163"/>
      <c r="R4" s="145"/>
    </row>
    <row r="5" spans="1:18" ht="23.25" x14ac:dyDescent="0.35">
      <c r="A5" s="157"/>
      <c r="B5" s="164" t="s">
        <v>75</v>
      </c>
      <c r="C5" s="165"/>
      <c r="D5" s="165"/>
      <c r="E5" s="165"/>
      <c r="F5" s="165"/>
      <c r="G5" s="165"/>
      <c r="H5" s="165"/>
      <c r="I5" s="165"/>
      <c r="J5" s="165"/>
      <c r="K5" s="165"/>
      <c r="L5" s="165"/>
      <c r="M5" s="165"/>
      <c r="N5" s="165"/>
      <c r="O5" s="165"/>
      <c r="P5" s="165"/>
      <c r="Q5" s="166"/>
      <c r="R5" s="145"/>
    </row>
    <row r="6" spans="1:18" ht="18" x14ac:dyDescent="0.25">
      <c r="A6" s="157"/>
      <c r="B6" s="167"/>
      <c r="C6" s="168"/>
      <c r="D6" s="168"/>
      <c r="E6" s="168"/>
      <c r="F6" s="168"/>
      <c r="G6" s="168"/>
      <c r="H6" s="168"/>
      <c r="I6" s="168"/>
      <c r="J6" s="168"/>
      <c r="K6" s="168"/>
      <c r="L6" s="168"/>
      <c r="M6" s="168"/>
      <c r="N6" s="168"/>
      <c r="O6" s="168"/>
      <c r="P6" s="168"/>
      <c r="Q6" s="169"/>
      <c r="R6" s="145"/>
    </row>
    <row r="7" spans="1:18" ht="18" x14ac:dyDescent="0.25">
      <c r="A7" s="157"/>
      <c r="B7" s="167" t="s">
        <v>66</v>
      </c>
      <c r="C7" s="168"/>
      <c r="D7" s="168"/>
      <c r="E7" s="168"/>
      <c r="F7" s="168"/>
      <c r="G7" s="168"/>
      <c r="H7" s="168"/>
      <c r="I7" s="168"/>
      <c r="J7" s="168"/>
      <c r="K7" s="168"/>
      <c r="L7" s="168"/>
      <c r="M7" s="168"/>
      <c r="N7" s="168"/>
      <c r="O7" s="168"/>
      <c r="P7" s="168"/>
      <c r="Q7" s="169"/>
      <c r="R7" s="145"/>
    </row>
    <row r="8" spans="1:18" ht="18" x14ac:dyDescent="0.25">
      <c r="A8" s="157"/>
      <c r="B8" s="170"/>
      <c r="C8" s="171"/>
      <c r="D8" s="171"/>
      <c r="E8" s="171"/>
      <c r="F8" s="159"/>
      <c r="G8" s="160"/>
      <c r="H8" s="161"/>
      <c r="I8" s="162"/>
      <c r="J8" s="162"/>
      <c r="K8" s="162"/>
      <c r="L8" s="162"/>
      <c r="M8" s="162"/>
      <c r="N8" s="162"/>
      <c r="O8" s="162"/>
      <c r="P8" s="162"/>
      <c r="Q8" s="163"/>
      <c r="R8" s="145"/>
    </row>
    <row r="9" spans="1:18" ht="15.75" customHeight="1" x14ac:dyDescent="0.25">
      <c r="A9" s="145"/>
      <c r="B9" s="158"/>
      <c r="C9" s="172" t="s">
        <v>67</v>
      </c>
      <c r="D9" s="173"/>
      <c r="E9" s="174"/>
      <c r="F9" s="175" t="s">
        <v>76</v>
      </c>
      <c r="G9" s="176"/>
      <c r="H9" s="176"/>
      <c r="I9" s="176"/>
      <c r="J9" s="176"/>
      <c r="K9" s="176"/>
      <c r="L9" s="176"/>
      <c r="M9" s="176"/>
      <c r="N9" s="176"/>
      <c r="O9" s="177"/>
      <c r="P9" s="162"/>
      <c r="Q9" s="163"/>
      <c r="R9" s="145"/>
    </row>
    <row r="10" spans="1:18" ht="15.75" x14ac:dyDescent="0.25">
      <c r="A10" s="145"/>
      <c r="B10" s="158"/>
      <c r="C10" s="178"/>
      <c r="D10" s="179"/>
      <c r="E10" s="180"/>
      <c r="F10" s="181"/>
      <c r="G10" s="182"/>
      <c r="H10" s="182"/>
      <c r="I10" s="182"/>
      <c r="J10" s="182"/>
      <c r="K10" s="182"/>
      <c r="L10" s="182"/>
      <c r="M10" s="182"/>
      <c r="N10" s="182"/>
      <c r="O10" s="183"/>
      <c r="P10" s="162"/>
      <c r="Q10" s="163"/>
      <c r="R10" s="145"/>
    </row>
    <row r="11" spans="1:18" ht="15.75" x14ac:dyDescent="0.25">
      <c r="A11" s="145"/>
      <c r="B11" s="170"/>
      <c r="C11" s="178"/>
      <c r="D11" s="179"/>
      <c r="E11" s="180"/>
      <c r="F11" s="181"/>
      <c r="G11" s="182"/>
      <c r="H11" s="182"/>
      <c r="I11" s="182"/>
      <c r="J11" s="182"/>
      <c r="K11" s="182"/>
      <c r="L11" s="182"/>
      <c r="M11" s="182"/>
      <c r="N11" s="182"/>
      <c r="O11" s="183"/>
      <c r="P11" s="162"/>
      <c r="Q11" s="163"/>
      <c r="R11" s="145"/>
    </row>
    <row r="12" spans="1:18" ht="15.75" x14ac:dyDescent="0.25">
      <c r="A12" s="145"/>
      <c r="B12" s="170"/>
      <c r="C12" s="178"/>
      <c r="D12" s="179"/>
      <c r="E12" s="180"/>
      <c r="F12" s="181"/>
      <c r="G12" s="182"/>
      <c r="H12" s="182"/>
      <c r="I12" s="182"/>
      <c r="J12" s="182"/>
      <c r="K12" s="182"/>
      <c r="L12" s="182"/>
      <c r="M12" s="182"/>
      <c r="N12" s="182"/>
      <c r="O12" s="183"/>
      <c r="P12" s="162"/>
      <c r="Q12" s="163"/>
      <c r="R12" s="145"/>
    </row>
    <row r="13" spans="1:18" ht="39.75" customHeight="1" x14ac:dyDescent="0.25">
      <c r="A13" s="145"/>
      <c r="B13" s="170"/>
      <c r="C13" s="184"/>
      <c r="D13" s="185"/>
      <c r="E13" s="186"/>
      <c r="F13" s="187"/>
      <c r="G13" s="188"/>
      <c r="H13" s="188"/>
      <c r="I13" s="188"/>
      <c r="J13" s="188"/>
      <c r="K13" s="188"/>
      <c r="L13" s="188"/>
      <c r="M13" s="188"/>
      <c r="N13" s="188"/>
      <c r="O13" s="189"/>
      <c r="P13" s="162"/>
      <c r="Q13" s="163"/>
      <c r="R13" s="145"/>
    </row>
    <row r="14" spans="1:18" ht="16.5" thickBot="1" x14ac:dyDescent="0.3">
      <c r="A14" s="145"/>
      <c r="B14" s="190"/>
      <c r="C14" s="191"/>
      <c r="D14" s="192"/>
      <c r="E14" s="192"/>
      <c r="F14" s="193"/>
      <c r="G14" s="193"/>
      <c r="H14" s="194"/>
      <c r="I14" s="194"/>
      <c r="J14" s="194"/>
      <c r="K14" s="194"/>
      <c r="L14" s="194"/>
      <c r="M14" s="194"/>
      <c r="N14" s="194"/>
      <c r="O14" s="194"/>
      <c r="P14" s="194"/>
      <c r="Q14" s="195"/>
      <c r="R14" s="145"/>
    </row>
    <row r="15" spans="1:18" ht="16.5" thickBot="1" x14ac:dyDescent="0.3">
      <c r="A15" s="196"/>
      <c r="B15" s="197"/>
      <c r="C15" s="198"/>
      <c r="D15" s="199"/>
      <c r="E15" s="199"/>
      <c r="F15" s="197"/>
      <c r="G15" s="197"/>
      <c r="H15" s="196"/>
      <c r="I15" s="196"/>
      <c r="J15" s="196"/>
      <c r="K15" s="196"/>
      <c r="L15" s="196"/>
      <c r="M15" s="196"/>
      <c r="N15" s="196"/>
      <c r="O15" s="196"/>
      <c r="P15" s="196"/>
      <c r="Q15" s="196"/>
      <c r="R15" s="196"/>
    </row>
    <row r="16" spans="1:18" ht="15.75" x14ac:dyDescent="0.25">
      <c r="A16" s="145"/>
      <c r="B16" s="148"/>
      <c r="C16" s="200"/>
      <c r="D16" s="201"/>
      <c r="E16" s="201"/>
      <c r="F16" s="149"/>
      <c r="G16" s="149"/>
      <c r="H16" s="151"/>
      <c r="I16" s="151"/>
      <c r="J16" s="151"/>
      <c r="K16" s="151"/>
      <c r="L16" s="151"/>
      <c r="M16" s="151"/>
      <c r="N16" s="151"/>
      <c r="O16" s="151"/>
      <c r="P16" s="151"/>
      <c r="Q16" s="152"/>
      <c r="R16" s="145"/>
    </row>
    <row r="17" spans="1:18" ht="15" customHeight="1" x14ac:dyDescent="0.25">
      <c r="A17" s="145"/>
      <c r="B17" s="202"/>
      <c r="C17" s="203" t="s">
        <v>77</v>
      </c>
      <c r="D17" s="204"/>
      <c r="E17" s="204"/>
      <c r="F17" s="204"/>
      <c r="G17" s="204"/>
      <c r="H17" s="204"/>
      <c r="I17" s="204"/>
      <c r="J17" s="204"/>
      <c r="K17" s="204"/>
      <c r="L17" s="204"/>
      <c r="M17" s="204"/>
      <c r="N17" s="204"/>
      <c r="O17" s="204"/>
      <c r="P17" s="205"/>
      <c r="Q17" s="163"/>
      <c r="R17" s="145"/>
    </row>
    <row r="18" spans="1:18" ht="15.75" x14ac:dyDescent="0.25">
      <c r="A18" s="145"/>
      <c r="B18" s="202"/>
      <c r="C18" s="206"/>
      <c r="D18" s="206"/>
      <c r="E18" s="206"/>
      <c r="F18" s="206"/>
      <c r="G18" s="206"/>
      <c r="H18" s="206"/>
      <c r="I18" s="206"/>
      <c r="J18" s="206"/>
      <c r="K18" s="206"/>
      <c r="L18" s="206"/>
      <c r="M18" s="206"/>
      <c r="N18" s="206"/>
      <c r="O18" s="206"/>
      <c r="P18" s="207"/>
      <c r="Q18" s="163"/>
      <c r="R18" s="145"/>
    </row>
    <row r="19" spans="1:18" ht="117" customHeight="1" x14ac:dyDescent="0.25">
      <c r="A19" s="145"/>
      <c r="B19" s="202"/>
      <c r="C19" s="208"/>
      <c r="D19" s="208"/>
      <c r="E19" s="208"/>
      <c r="F19" s="208"/>
      <c r="G19" s="208"/>
      <c r="H19" s="208"/>
      <c r="I19" s="208"/>
      <c r="J19" s="208"/>
      <c r="K19" s="208"/>
      <c r="L19" s="208"/>
      <c r="M19" s="208"/>
      <c r="N19" s="208"/>
      <c r="O19" s="208"/>
      <c r="P19" s="209"/>
      <c r="Q19" s="163"/>
      <c r="R19" s="145"/>
    </row>
    <row r="20" spans="1:18" ht="16.5" thickBot="1" x14ac:dyDescent="0.3">
      <c r="A20" s="145"/>
      <c r="B20" s="190"/>
      <c r="C20" s="191"/>
      <c r="D20" s="192"/>
      <c r="E20" s="192"/>
      <c r="F20" s="193"/>
      <c r="G20" s="193"/>
      <c r="H20" s="194"/>
      <c r="I20" s="194"/>
      <c r="J20" s="194"/>
      <c r="K20" s="194"/>
      <c r="L20" s="194"/>
      <c r="M20" s="194"/>
      <c r="N20" s="194"/>
      <c r="O20" s="194"/>
      <c r="P20" s="194"/>
      <c r="Q20" s="195"/>
      <c r="R20" s="145"/>
    </row>
    <row r="21" spans="1:18" ht="15.75" x14ac:dyDescent="0.25">
      <c r="A21" s="210"/>
      <c r="B21" s="210"/>
      <c r="C21" s="211"/>
      <c r="D21" s="212"/>
      <c r="E21" s="212"/>
      <c r="F21" s="210"/>
      <c r="G21" s="210"/>
      <c r="H21" s="210"/>
      <c r="I21" s="210"/>
      <c r="J21" s="210"/>
      <c r="K21" s="210"/>
      <c r="L21" s="210"/>
      <c r="M21" s="210"/>
      <c r="N21" s="210"/>
      <c r="O21" s="210"/>
      <c r="P21" s="210"/>
      <c r="Q21" s="210"/>
      <c r="R21" s="210"/>
    </row>
    <row r="22" spans="1:18" ht="16.5" thickBot="1" x14ac:dyDescent="0.3">
      <c r="A22" s="196"/>
      <c r="B22" s="197"/>
      <c r="C22" s="198"/>
      <c r="D22" s="199"/>
      <c r="E22" s="199"/>
      <c r="F22" s="197"/>
      <c r="G22" s="197"/>
      <c r="H22" s="196"/>
      <c r="I22" s="196"/>
      <c r="J22" s="196"/>
      <c r="K22" s="196"/>
      <c r="L22" s="196"/>
      <c r="M22" s="196"/>
      <c r="N22" s="196"/>
      <c r="O22" s="196"/>
      <c r="P22" s="196"/>
      <c r="Q22" s="196"/>
      <c r="R22" s="196"/>
    </row>
    <row r="23" spans="1:18" ht="15.75" x14ac:dyDescent="0.25">
      <c r="A23" s="196"/>
      <c r="B23" s="148"/>
      <c r="C23" s="200"/>
      <c r="D23" s="201"/>
      <c r="E23" s="201"/>
      <c r="F23" s="149"/>
      <c r="G23" s="149"/>
      <c r="H23" s="149"/>
      <c r="I23" s="149"/>
      <c r="J23" s="149"/>
      <c r="K23" s="149"/>
      <c r="L23" s="149"/>
      <c r="M23" s="149"/>
      <c r="N23" s="149"/>
      <c r="O23" s="149"/>
      <c r="P23" s="149"/>
      <c r="Q23" s="213"/>
      <c r="R23" s="196"/>
    </row>
    <row r="24" spans="1:18" ht="22.5" customHeight="1" x14ac:dyDescent="0.25">
      <c r="A24" s="196"/>
      <c r="B24" s="214" t="s">
        <v>68</v>
      </c>
      <c r="C24" s="215"/>
      <c r="D24" s="215"/>
      <c r="E24" s="215"/>
      <c r="F24" s="215"/>
      <c r="G24" s="215"/>
      <c r="H24" s="215"/>
      <c r="I24" s="215"/>
      <c r="J24" s="215"/>
      <c r="K24" s="215"/>
      <c r="L24" s="215"/>
      <c r="M24" s="215"/>
      <c r="N24" s="215"/>
      <c r="O24" s="215"/>
      <c r="P24" s="215"/>
      <c r="Q24" s="216"/>
      <c r="R24" s="145"/>
    </row>
    <row r="25" spans="1:18" ht="15" customHeight="1" x14ac:dyDescent="0.25">
      <c r="A25" s="196"/>
      <c r="B25" s="214"/>
      <c r="C25" s="215"/>
      <c r="D25" s="215"/>
      <c r="E25" s="215"/>
      <c r="F25" s="215"/>
      <c r="G25" s="215"/>
      <c r="H25" s="215"/>
      <c r="I25" s="215"/>
      <c r="J25" s="215"/>
      <c r="K25" s="215"/>
      <c r="L25" s="215"/>
      <c r="M25" s="215"/>
      <c r="N25" s="215"/>
      <c r="O25" s="215"/>
      <c r="P25" s="215"/>
      <c r="Q25" s="216"/>
      <c r="R25" s="145"/>
    </row>
    <row r="26" spans="1:18" ht="18" x14ac:dyDescent="0.25">
      <c r="A26" s="196"/>
      <c r="B26" s="217"/>
      <c r="C26" s="218"/>
      <c r="D26" s="218"/>
      <c r="E26" s="218"/>
      <c r="F26" s="218"/>
      <c r="G26" s="218"/>
      <c r="H26" s="218"/>
      <c r="I26" s="218"/>
      <c r="J26" s="218"/>
      <c r="K26" s="218"/>
      <c r="L26" s="218"/>
      <c r="M26" s="218"/>
      <c r="N26" s="218"/>
      <c r="O26" s="218"/>
      <c r="P26" s="218"/>
      <c r="Q26" s="219"/>
      <c r="R26" s="145"/>
    </row>
    <row r="27" spans="1:18" ht="15.75" x14ac:dyDescent="0.25">
      <c r="A27" s="196"/>
      <c r="B27" s="170"/>
      <c r="C27" s="171"/>
      <c r="D27" s="171"/>
      <c r="E27" s="220" t="s">
        <v>69</v>
      </c>
      <c r="F27" s="221" t="s">
        <v>70</v>
      </c>
      <c r="G27" s="222"/>
      <c r="H27" s="222"/>
      <c r="I27" s="221" t="s">
        <v>71</v>
      </c>
      <c r="J27" s="222"/>
      <c r="K27" s="223" t="s">
        <v>72</v>
      </c>
      <c r="L27" s="224"/>
      <c r="M27" s="224"/>
      <c r="N27" s="224"/>
      <c r="O27" s="224"/>
      <c r="P27" s="225"/>
      <c r="Q27" s="226"/>
      <c r="R27" s="145"/>
    </row>
    <row r="28" spans="1:18" ht="69" customHeight="1" x14ac:dyDescent="0.25">
      <c r="A28" s="196"/>
      <c r="B28" s="170"/>
      <c r="C28" s="171"/>
      <c r="D28" s="171"/>
      <c r="E28" s="227" t="s">
        <v>74</v>
      </c>
      <c r="F28" s="228">
        <v>44071</v>
      </c>
      <c r="G28" s="222"/>
      <c r="H28" s="222"/>
      <c r="I28" s="229" t="s">
        <v>65</v>
      </c>
      <c r="J28" s="222"/>
      <c r="K28" s="230" t="s">
        <v>73</v>
      </c>
      <c r="L28" s="231"/>
      <c r="M28" s="231"/>
      <c r="N28" s="231"/>
      <c r="O28" s="231"/>
      <c r="P28" s="232"/>
      <c r="Q28" s="226"/>
      <c r="R28" s="145"/>
    </row>
    <row r="29" spans="1:18" ht="48.75" customHeight="1" x14ac:dyDescent="0.25">
      <c r="A29" s="196"/>
      <c r="B29" s="170"/>
      <c r="C29" s="171"/>
      <c r="D29" s="171"/>
      <c r="E29" s="227"/>
      <c r="F29" s="228"/>
      <c r="G29" s="222"/>
      <c r="H29" s="222"/>
      <c r="I29" s="229"/>
      <c r="J29" s="222"/>
      <c r="K29" s="230"/>
      <c r="L29" s="231"/>
      <c r="M29" s="231"/>
      <c r="N29" s="231"/>
      <c r="O29" s="231"/>
      <c r="P29" s="232"/>
      <c r="Q29" s="226"/>
      <c r="R29" s="145"/>
    </row>
    <row r="30" spans="1:18" ht="65.25" customHeight="1" x14ac:dyDescent="0.25">
      <c r="A30" s="196"/>
      <c r="B30" s="170"/>
      <c r="C30" s="171"/>
      <c r="D30" s="233"/>
      <c r="E30" s="227"/>
      <c r="F30" s="228"/>
      <c r="G30" s="222"/>
      <c r="H30" s="222"/>
      <c r="I30" s="229"/>
      <c r="J30" s="222"/>
      <c r="K30" s="230"/>
      <c r="L30" s="231"/>
      <c r="M30" s="231"/>
      <c r="N30" s="231"/>
      <c r="O30" s="231"/>
      <c r="P30" s="232"/>
      <c r="Q30" s="226"/>
      <c r="R30" s="145"/>
    </row>
    <row r="31" spans="1:18" ht="65.25" customHeight="1" x14ac:dyDescent="0.25">
      <c r="A31" s="196"/>
      <c r="B31" s="170"/>
      <c r="C31" s="171"/>
      <c r="D31" s="233"/>
      <c r="E31" s="227"/>
      <c r="F31" s="228"/>
      <c r="G31" s="222"/>
      <c r="H31" s="222"/>
      <c r="I31" s="229"/>
      <c r="J31" s="222"/>
      <c r="K31" s="230"/>
      <c r="L31" s="231"/>
      <c r="M31" s="231"/>
      <c r="N31" s="231"/>
      <c r="O31" s="231"/>
      <c r="P31" s="232"/>
      <c r="Q31" s="226"/>
      <c r="R31" s="145"/>
    </row>
    <row r="32" spans="1:18" ht="65.25" customHeight="1" x14ac:dyDescent="0.25">
      <c r="A32" s="196"/>
      <c r="B32" s="170"/>
      <c r="C32" s="171"/>
      <c r="D32" s="233"/>
      <c r="E32" s="227"/>
      <c r="F32" s="228"/>
      <c r="G32" s="222"/>
      <c r="H32" s="222"/>
      <c r="I32" s="229"/>
      <c r="J32" s="222"/>
      <c r="K32" s="230"/>
      <c r="L32" s="231"/>
      <c r="M32" s="231"/>
      <c r="N32" s="231"/>
      <c r="O32" s="231"/>
      <c r="P32" s="232"/>
      <c r="Q32" s="226"/>
      <c r="R32" s="145"/>
    </row>
    <row r="33" spans="1:18" ht="16.5" thickBot="1" x14ac:dyDescent="0.3">
      <c r="A33" s="196"/>
      <c r="B33" s="190"/>
      <c r="C33" s="234"/>
      <c r="D33" s="234"/>
      <c r="E33" s="234"/>
      <c r="F33" s="234"/>
      <c r="G33" s="234"/>
      <c r="H33" s="234"/>
      <c r="I33" s="234"/>
      <c r="J33" s="234"/>
      <c r="K33" s="234"/>
      <c r="L33" s="234"/>
      <c r="M33" s="234"/>
      <c r="N33" s="193"/>
      <c r="O33" s="193"/>
      <c r="P33" s="193"/>
      <c r="Q33" s="235"/>
      <c r="R33" s="145"/>
    </row>
  </sheetData>
  <mergeCells count="26">
    <mergeCell ref="F31:H31"/>
    <mergeCell ref="I31:J31"/>
    <mergeCell ref="K31:P31"/>
    <mergeCell ref="F32:H32"/>
    <mergeCell ref="I32:J32"/>
    <mergeCell ref="K32:P32"/>
    <mergeCell ref="F29:H29"/>
    <mergeCell ref="I29:J29"/>
    <mergeCell ref="K29:P29"/>
    <mergeCell ref="F30:H30"/>
    <mergeCell ref="I30:J30"/>
    <mergeCell ref="K30:P30"/>
    <mergeCell ref="C17:P19"/>
    <mergeCell ref="B24:Q25"/>
    <mergeCell ref="F27:H27"/>
    <mergeCell ref="I27:J27"/>
    <mergeCell ref="K27:P27"/>
    <mergeCell ref="F28:H28"/>
    <mergeCell ref="I28:J28"/>
    <mergeCell ref="K28:P28"/>
    <mergeCell ref="B3:Q3"/>
    <mergeCell ref="B5:Q5"/>
    <mergeCell ref="B6:Q6"/>
    <mergeCell ref="B7:Q7"/>
    <mergeCell ref="C9:E13"/>
    <mergeCell ref="F9:O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9"/>
  <sheetViews>
    <sheetView workbookViewId="0">
      <selection activeCell="Q8" sqref="Q8"/>
    </sheetView>
  </sheetViews>
  <sheetFormatPr defaultRowHeight="15" x14ac:dyDescent="0.25"/>
  <cols>
    <col min="1" max="1" width="1.7109375" style="2" customWidth="1"/>
    <col min="2" max="3" width="20.7109375" style="2" customWidth="1"/>
    <col min="4" max="15" width="10.7109375" style="2" customWidth="1"/>
    <col min="16" max="16" width="1.7109375" style="2" customWidth="1"/>
    <col min="17" max="16384" width="9.140625" style="2"/>
  </cols>
  <sheetData>
    <row r="1" spans="2:16" ht="6" customHeight="1" x14ac:dyDescent="0.25"/>
    <row r="2" spans="2:16" ht="33" customHeight="1" x14ac:dyDescent="0.25">
      <c r="B2" s="4" t="s">
        <v>9</v>
      </c>
      <c r="C2" s="4"/>
      <c r="D2" s="86" t="s">
        <v>0</v>
      </c>
      <c r="E2" s="86"/>
      <c r="F2" s="87" t="s">
        <v>1</v>
      </c>
      <c r="G2" s="87"/>
      <c r="H2" s="87" t="s">
        <v>2</v>
      </c>
      <c r="I2" s="87"/>
      <c r="J2" s="87" t="s">
        <v>3</v>
      </c>
      <c r="K2" s="87"/>
      <c r="L2" s="87" t="s">
        <v>4</v>
      </c>
      <c r="M2" s="87"/>
      <c r="N2" s="94" t="s">
        <v>39</v>
      </c>
      <c r="O2" s="94"/>
      <c r="P2" s="1"/>
    </row>
    <row r="3" spans="2:16" s="3" customFormat="1" ht="33" customHeight="1" x14ac:dyDescent="0.25">
      <c r="B3" s="76" t="s">
        <v>8</v>
      </c>
      <c r="C3" s="7" t="s">
        <v>5</v>
      </c>
      <c r="D3" s="83">
        <v>780.10379102380966</v>
      </c>
      <c r="E3" s="84"/>
      <c r="F3" s="83">
        <v>910.87996403824775</v>
      </c>
      <c r="G3" s="84"/>
      <c r="H3" s="83">
        <v>927.92990465772675</v>
      </c>
      <c r="I3" s="84"/>
      <c r="J3" s="83">
        <v>1008.9452693534536</v>
      </c>
      <c r="K3" s="84"/>
      <c r="L3" s="85">
        <v>1037.7057363882727</v>
      </c>
      <c r="M3" s="84"/>
      <c r="N3" s="85">
        <v>1070.7172284805793</v>
      </c>
      <c r="O3" s="84"/>
    </row>
    <row r="4" spans="2:16" ht="33" customHeight="1" thickBot="1" x14ac:dyDescent="0.3">
      <c r="B4" s="77"/>
      <c r="C4" s="13" t="s">
        <v>7</v>
      </c>
      <c r="D4" s="81">
        <v>-4.6325318498792223</v>
      </c>
      <c r="E4" s="82"/>
      <c r="F4" s="81">
        <v>-15.1</v>
      </c>
      <c r="G4" s="82"/>
      <c r="H4" s="81"/>
      <c r="I4" s="82"/>
      <c r="J4" s="81"/>
      <c r="K4" s="82"/>
      <c r="L4" s="88"/>
      <c r="M4" s="82"/>
      <c r="N4" s="88"/>
      <c r="O4" s="82"/>
    </row>
    <row r="5" spans="2:16" ht="33" customHeight="1" thickTop="1" thickBot="1" x14ac:dyDescent="0.3">
      <c r="B5" s="78"/>
      <c r="C5" s="12" t="s">
        <v>6</v>
      </c>
      <c r="D5" s="89">
        <f>D3</f>
        <v>780.10379102380966</v>
      </c>
      <c r="E5" s="90"/>
      <c r="F5" s="89">
        <f>F3</f>
        <v>910.87996403824775</v>
      </c>
      <c r="G5" s="90"/>
      <c r="H5" s="89">
        <f>H3</f>
        <v>927.92990465772675</v>
      </c>
      <c r="I5" s="90"/>
      <c r="J5" s="89">
        <f>J3</f>
        <v>1008.9452693534536</v>
      </c>
      <c r="K5" s="90"/>
      <c r="L5" s="91">
        <f>L3</f>
        <v>1037.7057363882727</v>
      </c>
      <c r="M5" s="90"/>
      <c r="N5" s="91">
        <f>N3</f>
        <v>1070.7172284805793</v>
      </c>
      <c r="O5" s="90"/>
    </row>
    <row r="6" spans="2:16" ht="15" customHeight="1" thickTop="1" x14ac:dyDescent="0.25">
      <c r="D6" s="51"/>
      <c r="E6" s="51"/>
      <c r="F6" s="51"/>
      <c r="G6" s="51"/>
      <c r="H6" s="51"/>
      <c r="I6" s="51"/>
      <c r="J6" s="51"/>
      <c r="K6" s="51"/>
      <c r="L6" s="51"/>
      <c r="M6" s="51"/>
      <c r="N6" s="51"/>
      <c r="O6" s="51"/>
    </row>
    <row r="7" spans="2:16" ht="33" customHeight="1" x14ac:dyDescent="0.25">
      <c r="B7" s="71" t="s">
        <v>10</v>
      </c>
      <c r="C7" s="8" t="s">
        <v>11</v>
      </c>
      <c r="D7" s="74">
        <v>-32.083620000000003</v>
      </c>
      <c r="E7" s="75"/>
      <c r="F7" s="74"/>
      <c r="G7" s="75"/>
      <c r="H7" s="74"/>
      <c r="I7" s="75"/>
      <c r="J7" s="74"/>
      <c r="K7" s="75"/>
      <c r="L7" s="93"/>
      <c r="M7" s="75"/>
      <c r="N7" s="93"/>
      <c r="O7" s="75"/>
    </row>
    <row r="8" spans="2:16" ht="33" customHeight="1" x14ac:dyDescent="0.25">
      <c r="B8" s="72"/>
      <c r="C8" s="8" t="s">
        <v>12</v>
      </c>
      <c r="D8" s="74">
        <v>-1.7130247081276</v>
      </c>
      <c r="E8" s="75"/>
      <c r="F8" s="74">
        <v>-1.7644154493714299</v>
      </c>
      <c r="G8" s="75"/>
      <c r="H8" s="74">
        <v>-1.81734791285257</v>
      </c>
      <c r="I8" s="75"/>
      <c r="J8" s="74">
        <v>-1.8718683502381499</v>
      </c>
      <c r="K8" s="75"/>
      <c r="L8" s="93">
        <v>-1.92802440074529</v>
      </c>
      <c r="M8" s="75"/>
      <c r="N8" s="93">
        <v>-1.98586513276765</v>
      </c>
      <c r="O8" s="75"/>
    </row>
    <row r="9" spans="2:16" ht="33" customHeight="1" thickBot="1" x14ac:dyDescent="0.3">
      <c r="B9" s="72"/>
      <c r="C9" s="15" t="s">
        <v>13</v>
      </c>
      <c r="D9" s="69">
        <v>0.500007388522</v>
      </c>
      <c r="E9" s="70"/>
      <c r="F9" s="69">
        <v>8.1673799520000007E-2</v>
      </c>
      <c r="G9" s="70"/>
      <c r="H9" s="69">
        <v>8.1673799520000007E-2</v>
      </c>
      <c r="I9" s="70"/>
      <c r="J9" s="69">
        <v>8.1673799520000007E-2</v>
      </c>
      <c r="K9" s="70"/>
      <c r="L9" s="69">
        <v>8.1673799520000007E-2</v>
      </c>
      <c r="M9" s="70"/>
      <c r="N9" s="69">
        <v>8.1673799520000007E-2</v>
      </c>
      <c r="O9" s="70"/>
    </row>
    <row r="10" spans="2:16" ht="33" customHeight="1" thickTop="1" thickBot="1" x14ac:dyDescent="0.3">
      <c r="B10" s="73"/>
      <c r="C10" s="14" t="s">
        <v>14</v>
      </c>
      <c r="D10" s="79">
        <f>SUM(D5+D7+D8+D9)</f>
        <v>746.8071537042041</v>
      </c>
      <c r="E10" s="80"/>
      <c r="F10" s="79">
        <f t="shared" ref="F10" si="0">SUM(F5+F7+F8+F9)</f>
        <v>909.19722238839631</v>
      </c>
      <c r="G10" s="80"/>
      <c r="H10" s="79">
        <f t="shared" ref="H10" si="1">SUM(H5+H7+H8+H9)</f>
        <v>926.19423054439414</v>
      </c>
      <c r="I10" s="80"/>
      <c r="J10" s="79">
        <f t="shared" ref="J10" si="2">SUM(J5+J7+J8+J9)</f>
        <v>1007.1550748027354</v>
      </c>
      <c r="K10" s="80"/>
      <c r="L10" s="92">
        <f t="shared" ref="L10:N10" si="3">SUM(L5+L7+L8+L9)</f>
        <v>1035.8593857870476</v>
      </c>
      <c r="M10" s="80"/>
      <c r="N10" s="92">
        <f t="shared" si="3"/>
        <v>1068.8130371473317</v>
      </c>
      <c r="O10" s="80"/>
    </row>
    <row r="11" spans="2:16" ht="15" customHeight="1" thickTop="1" x14ac:dyDescent="0.25">
      <c r="D11" s="51"/>
      <c r="E11" s="51"/>
      <c r="F11" s="51"/>
      <c r="G11" s="51"/>
      <c r="H11" s="51"/>
      <c r="I11" s="51"/>
      <c r="J11" s="51"/>
      <c r="K11" s="51"/>
      <c r="L11" s="51"/>
      <c r="M11" s="51"/>
      <c r="N11" s="51"/>
      <c r="O11" s="51"/>
    </row>
    <row r="12" spans="2:16" ht="33" customHeight="1" x14ac:dyDescent="0.25">
      <c r="B12" s="116" t="s">
        <v>21</v>
      </c>
      <c r="C12" s="9" t="s">
        <v>15</v>
      </c>
      <c r="D12" s="63">
        <f>D10+D4</f>
        <v>742.17462185432487</v>
      </c>
      <c r="E12" s="64"/>
      <c r="F12" s="63">
        <f>F10+F4</f>
        <v>894.09722238839629</v>
      </c>
      <c r="G12" s="64"/>
      <c r="H12" s="63">
        <f>H10+H4</f>
        <v>926.19423054439414</v>
      </c>
      <c r="I12" s="64"/>
      <c r="J12" s="63">
        <f>J10+J4</f>
        <v>1007.1550748027354</v>
      </c>
      <c r="K12" s="64"/>
      <c r="L12" s="65">
        <f>L10+L4</f>
        <v>1035.8593857870476</v>
      </c>
      <c r="M12" s="64"/>
      <c r="N12" s="65">
        <f>N10+N4</f>
        <v>1068.8130371473317</v>
      </c>
      <c r="O12" s="64"/>
    </row>
    <row r="13" spans="2:16" ht="33" customHeight="1" x14ac:dyDescent="0.25">
      <c r="B13" s="117"/>
      <c r="C13" s="9" t="s">
        <v>20</v>
      </c>
      <c r="D13" s="63">
        <f>SUM(D12/2)</f>
        <v>371.08731092716243</v>
      </c>
      <c r="E13" s="64"/>
      <c r="F13" s="63">
        <f>SUM(F12/2)</f>
        <v>447.04861119419814</v>
      </c>
      <c r="G13" s="64"/>
      <c r="H13" s="63">
        <f>SUM(H12/2)</f>
        <v>463.09711527219707</v>
      </c>
      <c r="I13" s="64"/>
      <c r="J13" s="63">
        <f>SUM(J12/2)</f>
        <v>503.57753740136769</v>
      </c>
      <c r="K13" s="64"/>
      <c r="L13" s="65">
        <f>SUM(L12/2)</f>
        <v>517.92969289352379</v>
      </c>
      <c r="M13" s="64"/>
      <c r="N13" s="65">
        <f>SUM(N12/2)</f>
        <v>534.40651857366583</v>
      </c>
      <c r="O13" s="64"/>
    </row>
    <row r="14" spans="2:16" ht="33" customHeight="1" x14ac:dyDescent="0.25">
      <c r="B14" s="117"/>
      <c r="C14" s="9" t="s">
        <v>22</v>
      </c>
      <c r="D14" s="63">
        <f>D4</f>
        <v>-4.6325318498792223</v>
      </c>
      <c r="E14" s="64"/>
      <c r="F14" s="63">
        <f>F4</f>
        <v>-15.1</v>
      </c>
      <c r="G14" s="64"/>
      <c r="H14" s="63"/>
      <c r="I14" s="64"/>
      <c r="J14" s="63"/>
      <c r="K14" s="64"/>
      <c r="L14" s="63"/>
      <c r="M14" s="64"/>
      <c r="N14" s="63"/>
      <c r="O14" s="64"/>
    </row>
    <row r="15" spans="2:16" ht="33" customHeight="1" x14ac:dyDescent="0.25">
      <c r="B15" s="117"/>
      <c r="C15" s="10" t="s">
        <v>16</v>
      </c>
      <c r="D15" s="63">
        <v>-3.5290860753557411</v>
      </c>
      <c r="E15" s="64"/>
      <c r="F15" s="63">
        <v>-13.863615464212621</v>
      </c>
      <c r="G15" s="64"/>
      <c r="H15" s="63"/>
      <c r="I15" s="64"/>
      <c r="J15" s="63"/>
      <c r="K15" s="64"/>
      <c r="L15" s="65"/>
      <c r="M15" s="64"/>
      <c r="N15" s="65"/>
      <c r="O15" s="64"/>
    </row>
    <row r="16" spans="2:16" ht="33" customHeight="1" thickBot="1" x14ac:dyDescent="0.3">
      <c r="B16" s="117"/>
      <c r="C16" s="16" t="s">
        <v>17</v>
      </c>
      <c r="D16" s="66">
        <v>-1.1034457745234783</v>
      </c>
      <c r="E16" s="67"/>
      <c r="F16" s="66">
        <v>-1.2363845357873791</v>
      </c>
      <c r="G16" s="67"/>
      <c r="H16" s="66"/>
      <c r="I16" s="67"/>
      <c r="J16" s="66"/>
      <c r="K16" s="67"/>
      <c r="L16" s="68"/>
      <c r="M16" s="67"/>
      <c r="N16" s="68"/>
      <c r="O16" s="67"/>
    </row>
    <row r="17" spans="2:16" ht="33" customHeight="1" thickTop="1" x14ac:dyDescent="0.25">
      <c r="B17" s="117"/>
      <c r="C17" s="5" t="s">
        <v>18</v>
      </c>
      <c r="D17" s="60">
        <f>SUM(D13-D15)</f>
        <v>374.61639700251817</v>
      </c>
      <c r="E17" s="61"/>
      <c r="F17" s="60">
        <f t="shared" ref="F17" si="4">SUM(F13-F15)</f>
        <v>460.91222665841076</v>
      </c>
      <c r="G17" s="61"/>
      <c r="H17" s="60">
        <f t="shared" ref="H17" si="5">SUM(H13-H15)</f>
        <v>463.09711527219707</v>
      </c>
      <c r="I17" s="61"/>
      <c r="J17" s="60">
        <f t="shared" ref="J17" si="6">SUM(J13-J15)</f>
        <v>503.57753740136769</v>
      </c>
      <c r="K17" s="61"/>
      <c r="L17" s="62">
        <f t="shared" ref="L17:N17" si="7">SUM(L13-L15)</f>
        <v>517.92969289352379</v>
      </c>
      <c r="M17" s="61"/>
      <c r="N17" s="62">
        <f t="shared" si="7"/>
        <v>534.40651857366583</v>
      </c>
      <c r="O17" s="61"/>
    </row>
    <row r="18" spans="2:16" ht="33" customHeight="1" x14ac:dyDescent="0.25">
      <c r="B18" s="117"/>
      <c r="C18" s="11" t="s">
        <v>49</v>
      </c>
      <c r="D18" s="119">
        <f>SUM(D13-D16)</f>
        <v>372.19075670168593</v>
      </c>
      <c r="E18" s="109"/>
      <c r="F18" s="119">
        <f t="shared" ref="F18" si="8">SUM(F13-F16)</f>
        <v>448.2849957299855</v>
      </c>
      <c r="G18" s="109"/>
      <c r="H18" s="119">
        <f t="shared" ref="H18" si="9">SUM(H13-H16)</f>
        <v>463.09711527219707</v>
      </c>
      <c r="I18" s="109"/>
      <c r="J18" s="119">
        <f t="shared" ref="J18" si="10">SUM(J13-J16)</f>
        <v>503.57753740136769</v>
      </c>
      <c r="K18" s="109"/>
      <c r="L18" s="108">
        <f t="shared" ref="L18:N18" si="11">SUM(L13-L16)</f>
        <v>517.92969289352379</v>
      </c>
      <c r="M18" s="109"/>
      <c r="N18" s="108">
        <f t="shared" si="11"/>
        <v>534.40651857366583</v>
      </c>
      <c r="O18" s="109"/>
    </row>
    <row r="19" spans="2:16" ht="33" customHeight="1" thickBot="1" x14ac:dyDescent="0.3">
      <c r="B19" s="118"/>
      <c r="C19" s="6" t="s">
        <v>19</v>
      </c>
      <c r="D19" s="120">
        <f>SUM(D17:E18)</f>
        <v>746.8071537042041</v>
      </c>
      <c r="E19" s="112"/>
      <c r="F19" s="120">
        <f t="shared" ref="F19" si="12">SUM(F17:G18)</f>
        <v>909.19722238839631</v>
      </c>
      <c r="G19" s="112"/>
      <c r="H19" s="120">
        <f t="shared" ref="H19" si="13">SUM(H17:I18)</f>
        <v>926.19423054439414</v>
      </c>
      <c r="I19" s="112"/>
      <c r="J19" s="120">
        <f t="shared" ref="J19" si="14">SUM(J17:K18)</f>
        <v>1007.1550748027354</v>
      </c>
      <c r="K19" s="112"/>
      <c r="L19" s="111">
        <f t="shared" ref="L19:N19" si="15">SUM(L17:M18)</f>
        <v>1035.8593857870476</v>
      </c>
      <c r="M19" s="112"/>
      <c r="N19" s="111">
        <f t="shared" si="15"/>
        <v>1068.8130371473317</v>
      </c>
      <c r="O19" s="112"/>
    </row>
    <row r="20" spans="2:16" ht="15" customHeight="1" thickTop="1" x14ac:dyDescent="0.25"/>
    <row r="21" spans="2:16" ht="33" customHeight="1" x14ac:dyDescent="0.25">
      <c r="B21" s="4"/>
      <c r="C21" s="4"/>
      <c r="D21" s="86" t="s">
        <v>0</v>
      </c>
      <c r="E21" s="86"/>
      <c r="F21" s="87" t="s">
        <v>1</v>
      </c>
      <c r="G21" s="87"/>
      <c r="H21" s="87" t="s">
        <v>2</v>
      </c>
      <c r="I21" s="87"/>
      <c r="J21" s="87" t="s">
        <v>3</v>
      </c>
      <c r="K21" s="87"/>
      <c r="L21" s="87" t="s">
        <v>4</v>
      </c>
      <c r="M21" s="87"/>
      <c r="N21" s="94" t="s">
        <v>39</v>
      </c>
      <c r="O21" s="94"/>
      <c r="P21" s="1"/>
    </row>
    <row r="22" spans="2:16" ht="33" customHeight="1" x14ac:dyDescent="0.25">
      <c r="B22" s="23"/>
      <c r="C22" s="24"/>
      <c r="D22" s="34" t="s">
        <v>51</v>
      </c>
      <c r="E22" s="35" t="s">
        <v>31</v>
      </c>
      <c r="F22" s="35" t="s">
        <v>42</v>
      </c>
      <c r="G22" s="35" t="s">
        <v>32</v>
      </c>
      <c r="H22" s="35" t="s">
        <v>43</v>
      </c>
      <c r="I22" s="35" t="s">
        <v>33</v>
      </c>
      <c r="J22" s="35" t="s">
        <v>44</v>
      </c>
      <c r="K22" s="35" t="s">
        <v>34</v>
      </c>
      <c r="L22" s="35" t="s">
        <v>45</v>
      </c>
      <c r="M22" s="35" t="s">
        <v>35</v>
      </c>
      <c r="N22" s="35" t="s">
        <v>45</v>
      </c>
      <c r="O22" s="35" t="s">
        <v>35</v>
      </c>
    </row>
    <row r="23" spans="2:16" ht="33" customHeight="1" x14ac:dyDescent="0.25">
      <c r="B23" s="113" t="s">
        <v>28</v>
      </c>
      <c r="C23" s="25" t="s">
        <v>40</v>
      </c>
      <c r="D23" s="18"/>
      <c r="E23" s="56">
        <v>0.54400047674565533</v>
      </c>
      <c r="F23" s="56">
        <v>0.4559995232543449</v>
      </c>
      <c r="G23" s="56">
        <f>E23</f>
        <v>0.54400047674565533</v>
      </c>
      <c r="H23" s="56">
        <v>0.4559995232543449</v>
      </c>
      <c r="I23" s="56">
        <f>G23</f>
        <v>0.54400047674565533</v>
      </c>
      <c r="J23" s="56">
        <v>0.4559995232543449</v>
      </c>
      <c r="K23" s="56">
        <f>I23</f>
        <v>0.54400047674565533</v>
      </c>
      <c r="L23" s="56">
        <v>0.4559995232543449</v>
      </c>
      <c r="M23" s="56">
        <f>K23</f>
        <v>0.54400047674565533</v>
      </c>
      <c r="N23" s="56">
        <v>0.4559995232543449</v>
      </c>
      <c r="O23" s="56">
        <f>M23</f>
        <v>0.54400047674565533</v>
      </c>
    </row>
    <row r="24" spans="2:16" ht="33" customHeight="1" x14ac:dyDescent="0.25">
      <c r="B24" s="114"/>
      <c r="C24" s="26" t="s">
        <v>25</v>
      </c>
      <c r="D24" s="99">
        <f>D17</f>
        <v>374.61639700251817</v>
      </c>
      <c r="E24" s="100"/>
      <c r="F24" s="99">
        <f>F17</f>
        <v>460.91222665841076</v>
      </c>
      <c r="G24" s="100"/>
      <c r="H24" s="99">
        <f>H17</f>
        <v>463.09711527219707</v>
      </c>
      <c r="I24" s="100"/>
      <c r="J24" s="99">
        <f>J17</f>
        <v>503.57753740136769</v>
      </c>
      <c r="K24" s="100"/>
      <c r="L24" s="99">
        <f>L17</f>
        <v>517.92969289352379</v>
      </c>
      <c r="M24" s="100"/>
      <c r="N24" s="99">
        <f>N17</f>
        <v>534.40651857366583</v>
      </c>
      <c r="O24" s="100"/>
    </row>
    <row r="25" spans="2:16" ht="33" customHeight="1" x14ac:dyDescent="0.25">
      <c r="B25" s="114"/>
      <c r="C25" s="27" t="s">
        <v>29</v>
      </c>
      <c r="D25" s="56">
        <v>113.24800024215401</v>
      </c>
      <c r="E25" s="47"/>
      <c r="F25" s="47"/>
      <c r="G25" s="47" t="s">
        <v>50</v>
      </c>
      <c r="H25" s="47"/>
      <c r="I25" s="47"/>
      <c r="J25" s="47"/>
      <c r="K25" s="47"/>
      <c r="L25" s="47"/>
      <c r="M25" s="47"/>
      <c r="N25" s="47"/>
      <c r="O25" s="47"/>
    </row>
    <row r="26" spans="2:16" ht="33" customHeight="1" x14ac:dyDescent="0.25">
      <c r="B26" s="114"/>
      <c r="C26" s="27" t="s">
        <v>30</v>
      </c>
      <c r="D26" s="57">
        <v>-13.311946000000001</v>
      </c>
      <c r="E26" s="47"/>
      <c r="F26" s="47"/>
      <c r="G26" s="47"/>
      <c r="H26" s="47"/>
      <c r="I26" s="47"/>
      <c r="J26" s="47"/>
      <c r="K26" s="47"/>
      <c r="L26" s="47"/>
      <c r="M26" s="47"/>
      <c r="N26" s="47"/>
      <c r="O26" s="47"/>
    </row>
    <row r="27" spans="2:16" ht="33" customHeight="1" x14ac:dyDescent="0.25">
      <c r="B27" s="114"/>
      <c r="C27" s="28" t="s">
        <v>27</v>
      </c>
      <c r="D27" s="57">
        <f>SUM(D25+D26)</f>
        <v>99.936054242154</v>
      </c>
      <c r="E27" s="47"/>
      <c r="F27" s="47"/>
      <c r="G27" s="47"/>
      <c r="H27" s="47"/>
      <c r="I27" s="47"/>
      <c r="J27" s="47"/>
      <c r="K27" s="47"/>
      <c r="L27" s="47"/>
      <c r="M27" s="47"/>
      <c r="N27" s="47"/>
      <c r="O27" s="47"/>
    </row>
    <row r="28" spans="2:16" ht="33" customHeight="1" x14ac:dyDescent="0.25">
      <c r="B28" s="114"/>
      <c r="C28" s="28" t="s">
        <v>36</v>
      </c>
      <c r="D28" s="48"/>
      <c r="E28" s="56">
        <f>D24-D27</f>
        <v>274.68034276036417</v>
      </c>
      <c r="F28" s="48"/>
      <c r="G28" s="56">
        <f>SUM(F24-F29)</f>
        <v>230.66591125926448</v>
      </c>
      <c r="H28" s="48"/>
      <c r="I28" s="56">
        <f>SUM(H24-H29)</f>
        <v>269.74517890168602</v>
      </c>
      <c r="J28" s="48"/>
      <c r="K28" s="56">
        <f>SUM(J24-J29)</f>
        <v>277.46804258039799</v>
      </c>
      <c r="L28" s="48"/>
      <c r="M28" s="56">
        <f>SUM(L24-L29)</f>
        <v>285.34663360673198</v>
      </c>
      <c r="N28" s="48"/>
      <c r="O28" s="56">
        <f>SUM(N24-N29)</f>
        <v>295.21935891288854</v>
      </c>
    </row>
    <row r="29" spans="2:16" ht="33" customHeight="1" x14ac:dyDescent="0.25">
      <c r="B29" s="114"/>
      <c r="C29" s="29" t="s">
        <v>64</v>
      </c>
      <c r="D29" s="48"/>
      <c r="E29" s="48"/>
      <c r="F29" s="56">
        <f>(E28/E23)*F23</f>
        <v>230.24631539914628</v>
      </c>
      <c r="G29" s="48"/>
      <c r="H29" s="56">
        <f>(G28/G23)*H23</f>
        <v>193.35193637051105</v>
      </c>
      <c r="I29" s="48"/>
      <c r="J29" s="56">
        <f>(I28/I23)*J23</f>
        <v>226.1094948209697</v>
      </c>
      <c r="K29" s="48"/>
      <c r="L29" s="56">
        <f>(K28/K23)*L23</f>
        <v>232.58305928679181</v>
      </c>
      <c r="M29" s="48"/>
      <c r="N29" s="56">
        <f>(M28/M23)*N23</f>
        <v>239.1871596607773</v>
      </c>
      <c r="O29" s="48"/>
    </row>
    <row r="30" spans="2:16" ht="33" customHeight="1" thickBot="1" x14ac:dyDescent="0.3">
      <c r="B30" s="114"/>
      <c r="C30" s="30" t="s">
        <v>62</v>
      </c>
      <c r="D30" s="105">
        <f>SUM(D27+E28)</f>
        <v>374.61639700251817</v>
      </c>
      <c r="E30" s="105"/>
      <c r="F30" s="106">
        <f>SUM(F29+G28)</f>
        <v>460.91222665841076</v>
      </c>
      <c r="G30" s="107"/>
      <c r="H30" s="105">
        <f>SUM(H29+I28)</f>
        <v>463.09711527219707</v>
      </c>
      <c r="I30" s="105"/>
      <c r="J30" s="105">
        <f>SUM(J29+K28)</f>
        <v>503.57753740136769</v>
      </c>
      <c r="K30" s="105"/>
      <c r="L30" s="105">
        <f>SUM(L29+M28)</f>
        <v>517.92969289352379</v>
      </c>
      <c r="M30" s="105"/>
      <c r="N30" s="105">
        <f>SUM(N29+O28)</f>
        <v>534.40651857366583</v>
      </c>
      <c r="O30" s="105"/>
    </row>
    <row r="31" spans="2:16" ht="33" customHeight="1" thickTop="1" thickBot="1" x14ac:dyDescent="0.3">
      <c r="B31" s="115"/>
      <c r="C31" s="31" t="s">
        <v>26</v>
      </c>
      <c r="D31" s="21"/>
      <c r="E31" s="101">
        <f>SUM(E28+F29)</f>
        <v>504.92665815951045</v>
      </c>
      <c r="F31" s="102"/>
      <c r="G31" s="103">
        <f>SUM(G28+H29)</f>
        <v>424.01784762977553</v>
      </c>
      <c r="H31" s="104"/>
      <c r="I31" s="103">
        <f>SUM(I28+J29)</f>
        <v>495.85467372265572</v>
      </c>
      <c r="J31" s="104"/>
      <c r="K31" s="103">
        <f>SUM(K28+L29)</f>
        <v>510.0511018671898</v>
      </c>
      <c r="L31" s="104"/>
      <c r="M31" s="103">
        <f>SUM(M28+N29)</f>
        <v>524.53379326750928</v>
      </c>
      <c r="N31" s="104"/>
      <c r="O31" s="22"/>
    </row>
    <row r="32" spans="2:16" ht="33" customHeight="1" thickTop="1" x14ac:dyDescent="0.25">
      <c r="B32" s="110" t="s">
        <v>38</v>
      </c>
      <c r="C32" s="32" t="s">
        <v>46</v>
      </c>
      <c r="D32" s="95">
        <f>SUM(D24+F24+H24+J24+L24)</f>
        <v>2320.1329692280174</v>
      </c>
      <c r="E32" s="96"/>
      <c r="F32" s="3"/>
      <c r="G32" s="3"/>
      <c r="H32" s="3"/>
      <c r="I32" s="3"/>
      <c r="J32" s="3"/>
      <c r="K32" s="3"/>
      <c r="L32" s="3"/>
      <c r="M32" s="3"/>
      <c r="N32" s="3"/>
      <c r="O32" s="3"/>
    </row>
    <row r="33" spans="2:16" ht="33" customHeight="1" x14ac:dyDescent="0.25">
      <c r="B33" s="110"/>
      <c r="C33" s="33" t="s">
        <v>23</v>
      </c>
      <c r="D33" s="97">
        <f>SUM(D27+E28+F29+G28+H29+I28+J29+K28+L29+M28)</f>
        <v>2320.1329692280178</v>
      </c>
      <c r="E33" s="98"/>
      <c r="F33" s="3"/>
      <c r="G33" s="3"/>
      <c r="H33" s="3"/>
      <c r="I33" s="3"/>
      <c r="J33" s="3"/>
      <c r="K33" s="3"/>
      <c r="L33" s="3"/>
      <c r="M33" s="3"/>
      <c r="N33" s="3"/>
      <c r="O33" s="3"/>
    </row>
    <row r="34" spans="2:16" ht="33" customHeight="1" x14ac:dyDescent="0.25">
      <c r="B34" s="110"/>
      <c r="C34" s="33" t="s">
        <v>41</v>
      </c>
      <c r="D34" s="97">
        <f>SUM(E31+G31+I31+K31+D27+M28)</f>
        <v>2320.1329692280178</v>
      </c>
      <c r="E34" s="98"/>
    </row>
    <row r="35" spans="2:16" ht="33" customHeight="1" x14ac:dyDescent="0.25"/>
    <row r="36" spans="2:16" ht="33" customHeight="1" x14ac:dyDescent="0.25">
      <c r="B36" s="4"/>
      <c r="C36" s="4"/>
      <c r="D36" s="86" t="s">
        <v>0</v>
      </c>
      <c r="E36" s="86"/>
      <c r="F36" s="87" t="s">
        <v>1</v>
      </c>
      <c r="G36" s="87"/>
      <c r="H36" s="87" t="s">
        <v>2</v>
      </c>
      <c r="I36" s="87"/>
      <c r="J36" s="87" t="s">
        <v>3</v>
      </c>
      <c r="K36" s="87"/>
      <c r="L36" s="87" t="s">
        <v>4</v>
      </c>
      <c r="M36" s="87"/>
      <c r="N36" s="94" t="s">
        <v>39</v>
      </c>
      <c r="O36" s="94"/>
      <c r="P36" s="1"/>
    </row>
    <row r="37" spans="2:16" ht="33" customHeight="1" x14ac:dyDescent="0.25">
      <c r="B37" s="23"/>
      <c r="C37" s="24"/>
      <c r="D37" s="45" t="s">
        <v>51</v>
      </c>
      <c r="E37" s="46" t="s">
        <v>31</v>
      </c>
      <c r="F37" s="46" t="s">
        <v>42</v>
      </c>
      <c r="G37" s="46" t="s">
        <v>32</v>
      </c>
      <c r="H37" s="46" t="s">
        <v>43</v>
      </c>
      <c r="I37" s="46" t="s">
        <v>33</v>
      </c>
      <c r="J37" s="46" t="s">
        <v>44</v>
      </c>
      <c r="K37" s="46" t="s">
        <v>34</v>
      </c>
      <c r="L37" s="46" t="s">
        <v>45</v>
      </c>
      <c r="M37" s="46" t="s">
        <v>35</v>
      </c>
      <c r="N37" s="46" t="s">
        <v>45</v>
      </c>
      <c r="O37" s="46" t="s">
        <v>35</v>
      </c>
    </row>
    <row r="38" spans="2:16" ht="33" customHeight="1" x14ac:dyDescent="0.25">
      <c r="B38" s="121" t="s">
        <v>47</v>
      </c>
      <c r="C38" s="36" t="s">
        <v>48</v>
      </c>
      <c r="D38" s="18"/>
      <c r="E38" s="58">
        <v>0.4941066768155325</v>
      </c>
      <c r="F38" s="58">
        <v>0.50589332318446745</v>
      </c>
      <c r="G38" s="58">
        <f>E38</f>
        <v>0.4941066768155325</v>
      </c>
      <c r="H38" s="58">
        <v>0.50589332318446745</v>
      </c>
      <c r="I38" s="58">
        <f>G38</f>
        <v>0.4941066768155325</v>
      </c>
      <c r="J38" s="58">
        <v>0.50589332318446745</v>
      </c>
      <c r="K38" s="58">
        <f>I38</f>
        <v>0.4941066768155325</v>
      </c>
      <c r="L38" s="58">
        <v>0.50589332318446745</v>
      </c>
      <c r="M38" s="58">
        <f>K38</f>
        <v>0.4941066768155325</v>
      </c>
      <c r="N38" s="58">
        <v>0.50589332318446745</v>
      </c>
      <c r="O38" s="58">
        <f>M38</f>
        <v>0.4941066768155325</v>
      </c>
    </row>
    <row r="39" spans="2:16" ht="33" customHeight="1" x14ac:dyDescent="0.25">
      <c r="B39" s="122"/>
      <c r="C39" s="37" t="s">
        <v>52</v>
      </c>
      <c r="D39" s="124">
        <f>D18</f>
        <v>372.19075670168593</v>
      </c>
      <c r="E39" s="125"/>
      <c r="F39" s="124">
        <f>F18</f>
        <v>448.2849957299855</v>
      </c>
      <c r="G39" s="125"/>
      <c r="H39" s="124">
        <f>H18</f>
        <v>463.09711527219707</v>
      </c>
      <c r="I39" s="125"/>
      <c r="J39" s="124">
        <f>J18</f>
        <v>503.57753740136769</v>
      </c>
      <c r="K39" s="125"/>
      <c r="L39" s="124">
        <f>L18</f>
        <v>517.92969289352379</v>
      </c>
      <c r="M39" s="125"/>
      <c r="N39" s="124">
        <f>N18</f>
        <v>534.40651857366583</v>
      </c>
      <c r="O39" s="125"/>
    </row>
    <row r="40" spans="2:16" ht="33" customHeight="1" x14ac:dyDescent="0.25">
      <c r="B40" s="122"/>
      <c r="C40" s="38" t="s">
        <v>53</v>
      </c>
      <c r="D40" s="58">
        <v>160.63813727800999</v>
      </c>
      <c r="E40" s="47"/>
      <c r="F40" s="47"/>
      <c r="G40" s="47"/>
      <c r="H40" s="47"/>
      <c r="I40" s="47"/>
      <c r="J40" s="47"/>
      <c r="K40" s="47"/>
      <c r="L40" s="47"/>
      <c r="M40" s="47"/>
      <c r="N40" s="47"/>
      <c r="O40" s="47"/>
    </row>
    <row r="41" spans="2:16" ht="33" customHeight="1" x14ac:dyDescent="0.25">
      <c r="B41" s="122"/>
      <c r="C41" s="38" t="s">
        <v>30</v>
      </c>
      <c r="D41" s="59">
        <v>-7.7843809999999998</v>
      </c>
      <c r="E41" s="47"/>
      <c r="F41" s="47"/>
      <c r="G41" s="47"/>
      <c r="H41" s="47"/>
      <c r="I41" s="47"/>
      <c r="J41" s="47"/>
      <c r="K41" s="47"/>
      <c r="L41" s="47"/>
      <c r="M41" s="47"/>
      <c r="N41" s="47"/>
      <c r="O41" s="47"/>
    </row>
    <row r="42" spans="2:16" ht="33" customHeight="1" x14ac:dyDescent="0.25">
      <c r="B42" s="122"/>
      <c r="C42" s="39" t="s">
        <v>54</v>
      </c>
      <c r="D42" s="59">
        <f>SUM(D40+D41)</f>
        <v>152.85375627801</v>
      </c>
      <c r="E42" s="47"/>
      <c r="F42" s="47"/>
      <c r="G42" s="47"/>
      <c r="H42" s="47"/>
      <c r="I42" s="47"/>
      <c r="J42" s="47"/>
      <c r="K42" s="47"/>
      <c r="L42" s="47"/>
      <c r="M42" s="47"/>
      <c r="N42" s="47"/>
      <c r="O42" s="47"/>
    </row>
    <row r="43" spans="2:16" ht="33" customHeight="1" x14ac:dyDescent="0.25">
      <c r="B43" s="122"/>
      <c r="C43" s="39" t="s">
        <v>36</v>
      </c>
      <c r="D43" s="48"/>
      <c r="E43" s="58">
        <f>D39-D42</f>
        <v>219.33700042367593</v>
      </c>
      <c r="F43" s="48"/>
      <c r="G43" s="58">
        <f>SUM(F39-F44)</f>
        <v>223.71583030850289</v>
      </c>
      <c r="H43" s="48"/>
      <c r="I43" s="58">
        <f>SUM(H39-H44)</f>
        <v>234.04466535763407</v>
      </c>
      <c r="J43" s="48"/>
      <c r="K43" s="58">
        <f>SUM(J39-J44)</f>
        <v>263.94986368836169</v>
      </c>
      <c r="L43" s="48"/>
      <c r="M43" s="58">
        <f>SUM(L39-L44)</f>
        <v>247.68344858858364</v>
      </c>
      <c r="N43" s="48"/>
      <c r="O43" s="58">
        <f>SUM(N39-N44)</f>
        <v>280.81471586453711</v>
      </c>
    </row>
    <row r="44" spans="2:16" ht="33" customHeight="1" x14ac:dyDescent="0.25">
      <c r="B44" s="122"/>
      <c r="C44" s="40" t="s">
        <v>37</v>
      </c>
      <c r="D44" s="48"/>
      <c r="E44" s="48"/>
      <c r="F44" s="58">
        <f>(E43/E38)*F38</f>
        <v>224.56916542148261</v>
      </c>
      <c r="G44" s="48"/>
      <c r="H44" s="58">
        <f>(G43/G38)*H38</f>
        <v>229.052449914563</v>
      </c>
      <c r="I44" s="48"/>
      <c r="J44" s="58">
        <f>(I43/I38)*J38</f>
        <v>239.62767371300598</v>
      </c>
      <c r="K44" s="48"/>
      <c r="L44" s="58">
        <f>(K43/K38)*L38</f>
        <v>270.24624430494015</v>
      </c>
      <c r="M44" s="48"/>
      <c r="N44" s="58">
        <f>(M43/M38)*N38</f>
        <v>253.59180270912876</v>
      </c>
      <c r="O44" s="48"/>
    </row>
    <row r="45" spans="2:16" ht="33" customHeight="1" thickBot="1" x14ac:dyDescent="0.3">
      <c r="B45" s="122"/>
      <c r="C45" s="41" t="s">
        <v>63</v>
      </c>
      <c r="D45" s="126">
        <f>SUM(D42+E43)</f>
        <v>372.19075670168593</v>
      </c>
      <c r="E45" s="126"/>
      <c r="F45" s="127">
        <f>SUM(F44+G43)</f>
        <v>448.2849957299855</v>
      </c>
      <c r="G45" s="128"/>
      <c r="H45" s="126">
        <f>SUM(H44+I43)</f>
        <v>463.09711527219707</v>
      </c>
      <c r="I45" s="126"/>
      <c r="J45" s="126">
        <f>SUM(J44+K43)</f>
        <v>503.57753740136764</v>
      </c>
      <c r="K45" s="126"/>
      <c r="L45" s="126">
        <f>SUM(L44+M43)</f>
        <v>517.92969289352379</v>
      </c>
      <c r="M45" s="126"/>
      <c r="N45" s="126">
        <f>SUM(N44+O43)</f>
        <v>534.40651857366583</v>
      </c>
      <c r="O45" s="126"/>
    </row>
    <row r="46" spans="2:16" ht="33" customHeight="1" thickTop="1" thickBot="1" x14ac:dyDescent="0.3">
      <c r="B46" s="123"/>
      <c r="C46" s="42" t="s">
        <v>55</v>
      </c>
      <c r="D46" s="49"/>
      <c r="E46" s="101">
        <f>SUM(E43+F44)</f>
        <v>443.90616584515851</v>
      </c>
      <c r="F46" s="102"/>
      <c r="G46" s="103">
        <f>SUM(G43+H44)</f>
        <v>452.76828022306586</v>
      </c>
      <c r="H46" s="104"/>
      <c r="I46" s="103">
        <f>SUM(I43+J44)</f>
        <v>473.67233907064008</v>
      </c>
      <c r="J46" s="104"/>
      <c r="K46" s="103">
        <f>SUM(K43+L44)</f>
        <v>534.19610799330189</v>
      </c>
      <c r="L46" s="104"/>
      <c r="M46" s="103">
        <f>SUM(M43+N44)</f>
        <v>501.27525129771243</v>
      </c>
      <c r="N46" s="104"/>
      <c r="O46" s="50"/>
    </row>
    <row r="47" spans="2:16" ht="33" customHeight="1" thickTop="1" x14ac:dyDescent="0.25">
      <c r="B47" s="129" t="s">
        <v>24</v>
      </c>
      <c r="C47" s="43" t="s">
        <v>46</v>
      </c>
      <c r="D47" s="130">
        <f>SUM(D39+F39+H39+J39+L39)</f>
        <v>2305.0800979987598</v>
      </c>
      <c r="E47" s="131"/>
      <c r="F47" s="3"/>
      <c r="G47" s="3"/>
      <c r="H47" s="3"/>
      <c r="I47" s="3"/>
      <c r="J47" s="3"/>
      <c r="K47" s="3"/>
      <c r="L47" s="3"/>
      <c r="M47" s="3"/>
      <c r="N47" s="3"/>
      <c r="O47" s="3"/>
    </row>
    <row r="48" spans="2:16" ht="33" customHeight="1" x14ac:dyDescent="0.25">
      <c r="B48" s="129"/>
      <c r="C48" s="44" t="s">
        <v>23</v>
      </c>
      <c r="D48" s="132">
        <f>SUM(D42+E43+F44+G43+H44+I43+J44+K43+L44+M43)</f>
        <v>2305.0800979987603</v>
      </c>
      <c r="E48" s="133"/>
      <c r="F48" s="3"/>
      <c r="G48" s="3"/>
      <c r="H48" s="3"/>
      <c r="I48" s="3" t="s">
        <v>50</v>
      </c>
      <c r="J48" s="3"/>
      <c r="K48" s="3"/>
      <c r="L48" s="3"/>
      <c r="M48" s="3"/>
      <c r="N48" s="3"/>
      <c r="O48" s="3"/>
    </row>
    <row r="49" spans="2:14" ht="33" customHeight="1" x14ac:dyDescent="0.25">
      <c r="B49" s="129"/>
      <c r="C49" s="44" t="s">
        <v>41</v>
      </c>
      <c r="D49" s="132">
        <f>SUM(E46+G46+I46+K46+D42+M43)</f>
        <v>2305.0800979987603</v>
      </c>
      <c r="E49" s="133"/>
    </row>
    <row r="51" spans="2:14" ht="33" customHeight="1" x14ac:dyDescent="0.25">
      <c r="B51" s="135" t="s">
        <v>61</v>
      </c>
      <c r="C51" s="18" t="s">
        <v>56</v>
      </c>
      <c r="D51" s="17"/>
      <c r="E51" s="134">
        <f>E31</f>
        <v>504.92665815951045</v>
      </c>
      <c r="F51" s="134"/>
      <c r="G51" s="134">
        <f t="shared" ref="G51" si="16">G31</f>
        <v>424.01784762977553</v>
      </c>
      <c r="H51" s="134"/>
      <c r="I51" s="134">
        <f t="shared" ref="I51" si="17">I31</f>
        <v>495.85467372265572</v>
      </c>
      <c r="J51" s="134"/>
      <c r="K51" s="134">
        <f t="shared" ref="K51" si="18">K31</f>
        <v>510.0511018671898</v>
      </c>
      <c r="L51" s="134"/>
      <c r="M51" s="134">
        <f t="shared" ref="M51" si="19">M31</f>
        <v>524.53379326750928</v>
      </c>
      <c r="N51" s="134"/>
    </row>
    <row r="52" spans="2:14" ht="33" customHeight="1" thickBot="1" x14ac:dyDescent="0.3">
      <c r="B52" s="136"/>
      <c r="C52" s="19" t="s">
        <v>57</v>
      </c>
      <c r="D52" s="53"/>
      <c r="E52" s="142">
        <f>E46</f>
        <v>443.90616584515851</v>
      </c>
      <c r="F52" s="142"/>
      <c r="G52" s="142">
        <f t="shared" ref="G52" si="20">G46</f>
        <v>452.76828022306586</v>
      </c>
      <c r="H52" s="142"/>
      <c r="I52" s="142">
        <f t="shared" ref="I52" si="21">I46</f>
        <v>473.67233907064008</v>
      </c>
      <c r="J52" s="142"/>
      <c r="K52" s="142">
        <f t="shared" ref="K52" si="22">K46</f>
        <v>534.19610799330189</v>
      </c>
      <c r="L52" s="142"/>
      <c r="M52" s="142">
        <f t="shared" ref="M52" si="23">M46</f>
        <v>501.27525129771243</v>
      </c>
      <c r="N52" s="142"/>
    </row>
    <row r="53" spans="2:14" ht="33" customHeight="1" thickTop="1" thickBot="1" x14ac:dyDescent="0.3">
      <c r="B53" s="136"/>
      <c r="C53" s="52" t="s">
        <v>58</v>
      </c>
      <c r="D53" s="54"/>
      <c r="E53" s="138">
        <f>SUM(E51:F52)</f>
        <v>948.83282400466896</v>
      </c>
      <c r="F53" s="138"/>
      <c r="G53" s="139">
        <f t="shared" ref="G53" si="24">SUM(G51:H52)</f>
        <v>876.78612785284145</v>
      </c>
      <c r="H53" s="139"/>
      <c r="I53" s="139">
        <f t="shared" ref="I53" si="25">SUM(I51:J52)</f>
        <v>969.52701279329585</v>
      </c>
      <c r="J53" s="139"/>
      <c r="K53" s="139">
        <f t="shared" ref="K53" si="26">SUM(K51:L52)</f>
        <v>1044.2472098604917</v>
      </c>
      <c r="L53" s="139"/>
      <c r="M53" s="139">
        <f t="shared" ref="M53" si="27">SUM(M51:N52)</f>
        <v>1025.8090445652217</v>
      </c>
      <c r="N53" s="139"/>
    </row>
    <row r="54" spans="2:14" ht="33" customHeight="1" thickTop="1" x14ac:dyDescent="0.25">
      <c r="B54" s="136"/>
      <c r="C54" s="20" t="s">
        <v>59</v>
      </c>
      <c r="D54" s="55"/>
      <c r="E54" s="143">
        <f>SUM(E51/E53)</f>
        <v>0.53215555510443202</v>
      </c>
      <c r="F54" s="143"/>
      <c r="G54" s="144">
        <f t="shared" ref="G54" si="28">SUM(G51/G53)</f>
        <v>0.483604649024445</v>
      </c>
      <c r="H54" s="144"/>
      <c r="I54" s="144">
        <f t="shared" ref="I54" si="29">SUM(I51/I53)</f>
        <v>0.51143977133143836</v>
      </c>
      <c r="J54" s="144"/>
      <c r="K54" s="144">
        <f t="shared" ref="K54" si="30">SUM(K51/K53)</f>
        <v>0.48843903728057947</v>
      </c>
      <c r="L54" s="144"/>
      <c r="M54" s="144">
        <f t="shared" ref="M54" si="31">SUM(M51/M53)</f>
        <v>0.51133668205258165</v>
      </c>
      <c r="N54" s="144"/>
    </row>
    <row r="55" spans="2:14" ht="33" customHeight="1" x14ac:dyDescent="0.25">
      <c r="B55" s="137"/>
      <c r="C55" s="18" t="s">
        <v>60</v>
      </c>
      <c r="D55" s="17"/>
      <c r="E55" s="140">
        <f>SUM(E52/E53)</f>
        <v>0.46784444489556798</v>
      </c>
      <c r="F55" s="140"/>
      <c r="G55" s="141">
        <f t="shared" ref="G55" si="32">SUM(G52/G53)</f>
        <v>0.516395350975555</v>
      </c>
      <c r="H55" s="141"/>
      <c r="I55" s="141">
        <f t="shared" ref="I55" si="33">SUM(I52/I53)</f>
        <v>0.48856022866856164</v>
      </c>
      <c r="J55" s="141"/>
      <c r="K55" s="141">
        <f t="shared" ref="K55" si="34">SUM(K52/K53)</f>
        <v>0.51156096271942053</v>
      </c>
      <c r="L55" s="141"/>
      <c r="M55" s="141">
        <f t="shared" ref="M55" si="35">SUM(M52/M53)</f>
        <v>0.48866331794741841</v>
      </c>
      <c r="N55" s="141"/>
    </row>
    <row r="56" spans="2:14" ht="33" customHeight="1" x14ac:dyDescent="0.25"/>
    <row r="57" spans="2:14" ht="33" customHeight="1" x14ac:dyDescent="0.25"/>
    <row r="58" spans="2:14" ht="33" customHeight="1" x14ac:dyDescent="0.25"/>
    <row r="59" spans="2:14" ht="33" customHeight="1" x14ac:dyDescent="0.25"/>
  </sheetData>
  <mergeCells count="181">
    <mergeCell ref="K51:L51"/>
    <mergeCell ref="M51:N51"/>
    <mergeCell ref="E52:F52"/>
    <mergeCell ref="G52:H52"/>
    <mergeCell ref="I52:J52"/>
    <mergeCell ref="K52:L52"/>
    <mergeCell ref="M52:N52"/>
    <mergeCell ref="K55:L55"/>
    <mergeCell ref="M55:N55"/>
    <mergeCell ref="E54:F54"/>
    <mergeCell ref="G54:H54"/>
    <mergeCell ref="I54:J54"/>
    <mergeCell ref="K54:L54"/>
    <mergeCell ref="M54:N54"/>
    <mergeCell ref="K53:L53"/>
    <mergeCell ref="M53:N53"/>
    <mergeCell ref="B47:B49"/>
    <mergeCell ref="D47:E47"/>
    <mergeCell ref="D48:E48"/>
    <mergeCell ref="D49:E49"/>
    <mergeCell ref="E51:F51"/>
    <mergeCell ref="B51:B55"/>
    <mergeCell ref="E46:F46"/>
    <mergeCell ref="G46:H46"/>
    <mergeCell ref="I46:J46"/>
    <mergeCell ref="E53:F53"/>
    <mergeCell ref="G53:H53"/>
    <mergeCell ref="I53:J53"/>
    <mergeCell ref="E55:F55"/>
    <mergeCell ref="G55:H55"/>
    <mergeCell ref="I55:J55"/>
    <mergeCell ref="G51:H51"/>
    <mergeCell ref="I51:J51"/>
    <mergeCell ref="K46:L46"/>
    <mergeCell ref="M46:N46"/>
    <mergeCell ref="J36:K36"/>
    <mergeCell ref="L36:M36"/>
    <mergeCell ref="N36:O36"/>
    <mergeCell ref="B38:B46"/>
    <mergeCell ref="D39:E39"/>
    <mergeCell ref="F39:G39"/>
    <mergeCell ref="H39:I39"/>
    <mergeCell ref="J39:K39"/>
    <mergeCell ref="L39:M39"/>
    <mergeCell ref="N39:O39"/>
    <mergeCell ref="D45:E45"/>
    <mergeCell ref="F45:G45"/>
    <mergeCell ref="H45:I45"/>
    <mergeCell ref="J45:K45"/>
    <mergeCell ref="L45:M45"/>
    <mergeCell ref="N45:O45"/>
    <mergeCell ref="B32:B34"/>
    <mergeCell ref="D34:E34"/>
    <mergeCell ref="D36:E36"/>
    <mergeCell ref="F36:G36"/>
    <mergeCell ref="H36:I36"/>
    <mergeCell ref="N19:O19"/>
    <mergeCell ref="N21:O21"/>
    <mergeCell ref="N24:O24"/>
    <mergeCell ref="N30:O30"/>
    <mergeCell ref="M31:N31"/>
    <mergeCell ref="B23:B31"/>
    <mergeCell ref="L24:M24"/>
    <mergeCell ref="L21:M21"/>
    <mergeCell ref="B12:B19"/>
    <mergeCell ref="D18:E18"/>
    <mergeCell ref="F18:G18"/>
    <mergeCell ref="H18:I18"/>
    <mergeCell ref="J18:K18"/>
    <mergeCell ref="L18:M18"/>
    <mergeCell ref="D19:E19"/>
    <mergeCell ref="F19:G19"/>
    <mergeCell ref="H19:I19"/>
    <mergeCell ref="J19:K19"/>
    <mergeCell ref="L19:M19"/>
    <mergeCell ref="N14:O14"/>
    <mergeCell ref="N15:O15"/>
    <mergeCell ref="N16:O16"/>
    <mergeCell ref="N17:O17"/>
    <mergeCell ref="N18:O18"/>
    <mergeCell ref="N8:O8"/>
    <mergeCell ref="N9:O9"/>
    <mergeCell ref="N10:O10"/>
    <mergeCell ref="N12:O12"/>
    <mergeCell ref="N13:O13"/>
    <mergeCell ref="N2:O2"/>
    <mergeCell ref="N3:O3"/>
    <mergeCell ref="N4:O4"/>
    <mergeCell ref="N5:O5"/>
    <mergeCell ref="N7:O7"/>
    <mergeCell ref="D32:E32"/>
    <mergeCell ref="D33:E33"/>
    <mergeCell ref="D21:E21"/>
    <mergeCell ref="F21:G21"/>
    <mergeCell ref="H21:I21"/>
    <mergeCell ref="D24:E24"/>
    <mergeCell ref="F24:G24"/>
    <mergeCell ref="H24:I24"/>
    <mergeCell ref="J24:K24"/>
    <mergeCell ref="E31:F31"/>
    <mergeCell ref="G31:H31"/>
    <mergeCell ref="I31:J31"/>
    <mergeCell ref="K31:L31"/>
    <mergeCell ref="D30:E30"/>
    <mergeCell ref="F30:G30"/>
    <mergeCell ref="H30:I30"/>
    <mergeCell ref="J30:K30"/>
    <mergeCell ref="L30:M30"/>
    <mergeCell ref="J21:K21"/>
    <mergeCell ref="L3:M3"/>
    <mergeCell ref="D14:E14"/>
    <mergeCell ref="F14:G14"/>
    <mergeCell ref="H14:I14"/>
    <mergeCell ref="J14:K14"/>
    <mergeCell ref="L14:M14"/>
    <mergeCell ref="D2:E2"/>
    <mergeCell ref="F2:G2"/>
    <mergeCell ref="H2:I2"/>
    <mergeCell ref="J2:K2"/>
    <mergeCell ref="L2:M2"/>
    <mergeCell ref="L4:M4"/>
    <mergeCell ref="D5:E5"/>
    <mergeCell ref="F5:G5"/>
    <mergeCell ref="H5:I5"/>
    <mergeCell ref="J5:K5"/>
    <mergeCell ref="L5:M5"/>
    <mergeCell ref="L10:M10"/>
    <mergeCell ref="L7:M7"/>
    <mergeCell ref="L8:M8"/>
    <mergeCell ref="D12:E12"/>
    <mergeCell ref="F12:G12"/>
    <mergeCell ref="H12:I12"/>
    <mergeCell ref="J12:K12"/>
    <mergeCell ref="B7:B10"/>
    <mergeCell ref="D7:E7"/>
    <mergeCell ref="F7:G7"/>
    <mergeCell ref="H7:I7"/>
    <mergeCell ref="B3:B5"/>
    <mergeCell ref="D10:E10"/>
    <mergeCell ref="F10:G10"/>
    <mergeCell ref="H10:I10"/>
    <mergeCell ref="J10:K10"/>
    <mergeCell ref="D4:E4"/>
    <mergeCell ref="F4:G4"/>
    <mergeCell ref="H4:I4"/>
    <mergeCell ref="J4:K4"/>
    <mergeCell ref="D3:E3"/>
    <mergeCell ref="F3:G3"/>
    <mergeCell ref="H3:I3"/>
    <mergeCell ref="J3:K3"/>
    <mergeCell ref="J7:K7"/>
    <mergeCell ref="D8:E8"/>
    <mergeCell ref="F8:G8"/>
    <mergeCell ref="H8:I8"/>
    <mergeCell ref="J8:K8"/>
    <mergeCell ref="D9:E9"/>
    <mergeCell ref="F9:G9"/>
    <mergeCell ref="H9:I9"/>
    <mergeCell ref="J9:K9"/>
    <mergeCell ref="L9:M9"/>
    <mergeCell ref="L12:M12"/>
    <mergeCell ref="D13:E13"/>
    <mergeCell ref="F13:G13"/>
    <mergeCell ref="H13:I13"/>
    <mergeCell ref="J13:K13"/>
    <mergeCell ref="L13:M13"/>
    <mergeCell ref="D17:E17"/>
    <mergeCell ref="F17:G17"/>
    <mergeCell ref="H17:I17"/>
    <mergeCell ref="J17:K17"/>
    <mergeCell ref="L17:M17"/>
    <mergeCell ref="D15:E15"/>
    <mergeCell ref="F15:G15"/>
    <mergeCell ref="H15:I15"/>
    <mergeCell ref="J15:K15"/>
    <mergeCell ref="L15:M15"/>
    <mergeCell ref="D16:E16"/>
    <mergeCell ref="F16:G16"/>
    <mergeCell ref="H16:I16"/>
    <mergeCell ref="J16:K16"/>
    <mergeCell ref="L16:M1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Front Sheet</vt:lpstr>
      <vt:lpstr>Tx Revenue Model 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Bayliss, Dave A</dc:creator>
  <cp:lastModifiedBy>Bayliss, Dave A</cp:lastModifiedBy>
  <dcterms:created xsi:type="dcterms:W3CDTF">2020-05-22T09:43:45Z</dcterms:created>
  <dcterms:modified xsi:type="dcterms:W3CDTF">2020-08-28T15:55:01Z</dcterms:modified>
</cp:coreProperties>
</file>